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1\024 - Rekonstrukce krovů muzea na ul. Jungmannova 80\"/>
    </mc:Choice>
  </mc:AlternateContent>
  <xr:revisionPtr revIDLastSave="0" documentId="13_ncr:1_{4B83AF00-3294-4D08-8E46-61312504EAEB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Rekapitulace!$G$18</definedName>
    <definedName name="HSV" localSheetId="1">Rekapitulace!$E$18</definedName>
    <definedName name="HZS" localSheetId="1">Rekapitulace!$I$18</definedName>
    <definedName name="JKSO">'Krycí list'!$G$2</definedName>
    <definedName name="MJ">'Krycí list'!$G$5</definedName>
    <definedName name="Mont" localSheetId="1">Rekapitulace!$H$18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Položky!$A$1:$G$148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 localSheetId="1">Rekapitulace!$F$18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AK149" i="9" l="1"/>
  <c r="AL149" i="9"/>
  <c r="BA148" i="9"/>
  <c r="BA145" i="9"/>
  <c r="BA143" i="9"/>
  <c r="BA138" i="9"/>
  <c r="BA136" i="9"/>
  <c r="BA110" i="9"/>
  <c r="BA105" i="9"/>
  <c r="BA26" i="9"/>
  <c r="G8" i="9"/>
  <c r="F7" i="9" s="1"/>
  <c r="G12" i="9"/>
  <c r="G13" i="9"/>
  <c r="G14" i="9"/>
  <c r="G16" i="9"/>
  <c r="G19" i="9"/>
  <c r="G23" i="9"/>
  <c r="F22" i="9" s="1"/>
  <c r="G25" i="9"/>
  <c r="F24" i="9" s="1"/>
  <c r="G32" i="9"/>
  <c r="G37" i="9"/>
  <c r="G46" i="9"/>
  <c r="G49" i="9"/>
  <c r="G54" i="9"/>
  <c r="G59" i="9"/>
  <c r="G68" i="9"/>
  <c r="G77" i="9"/>
  <c r="G78" i="9"/>
  <c r="G99" i="9"/>
  <c r="G101" i="9"/>
  <c r="G104" i="9"/>
  <c r="G107" i="9"/>
  <c r="G109" i="9"/>
  <c r="F108" i="9" s="1"/>
  <c r="G133" i="9"/>
  <c r="G134" i="9"/>
  <c r="G135" i="9"/>
  <c r="G137" i="9"/>
  <c r="G139" i="9"/>
  <c r="G140" i="9"/>
  <c r="G142" i="9"/>
  <c r="G144" i="9"/>
  <c r="F141" i="9" s="1"/>
  <c r="G147" i="9"/>
  <c r="F146" i="9" s="1"/>
  <c r="I18" i="2"/>
  <c r="C31" i="1"/>
  <c r="C33" i="1"/>
  <c r="C1" i="2"/>
  <c r="H1" i="2"/>
  <c r="C2" i="2"/>
  <c r="G2" i="2"/>
  <c r="F11" i="9" l="1"/>
  <c r="F132" i="9"/>
  <c r="F100" i="9"/>
  <c r="F15" i="9"/>
  <c r="F31" i="9"/>
  <c r="F35" i="1"/>
</calcChain>
</file>

<file path=xl/sharedStrings.xml><?xml version="1.0" encoding="utf-8"?>
<sst xmlns="http://schemas.openxmlformats.org/spreadsheetml/2006/main" count="369" uniqueCount="216">
  <si>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</si>
  <si>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</si>
  <si>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</si>
  <si>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</si>
  <si>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</si>
  <si>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</si>
  <si>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</si>
  <si>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</si>
  <si>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</si>
  <si>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</si>
  <si>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</si>
  <si>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</si>
  <si>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</si>
  <si>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</si>
  <si>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</si>
  <si>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</si>
  <si>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</si>
  <si>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</si>
  <si>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</si>
  <si>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</si>
  <si>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</si>
  <si>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</si>
  <si>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</si>
  <si>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</si>
  <si>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</si>
  <si>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</si>
  <si>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</si>
  <si>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</si>
  <si>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</si>
  <si>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</si>
  <si>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</si>
  <si>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</si>
  <si>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</si>
  <si>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</si>
  <si>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</si>
  <si>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</si>
  <si>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</si>
  <si>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</si>
  <si>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</si>
  <si>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</si>
  <si>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</si>
  <si>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</si>
  <si>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</si>
  <si>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</si>
  <si>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</si>
  <si>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</si>
  <si>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</si>
  <si>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</si>
  <si>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</si>
  <si>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</si>
  <si>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</si>
  <si>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</si>
  <si>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</si>
  <si>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</si>
  <si>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</si>
  <si>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0356</t>
  </si>
  <si>
    <t>Tišnov - Mullerův dům</t>
  </si>
  <si>
    <t>01</t>
  </si>
  <si>
    <t>SO 01 - Výměna nevyhov. prvků krovu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</si>
  <si>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</si>
  <si>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</si>
  <si>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</si>
  <si>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</si>
  <si>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</si>
  <si>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</si>
  <si>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3</t>
  </si>
  <si>
    <t>Svislé a kompletní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</si>
  <si>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</si>
  <si>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</si>
  <si>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</si>
  <si>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</si>
  <si>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</si>
  <si>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</si>
  <si>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Hodinové sazby</t>
  </si>
  <si>
    <t>762</t>
  </si>
  <si>
    <t>Konstrukce tesařské</t>
  </si>
  <si>
    <t>765</t>
  </si>
  <si>
    <t>Krytiny tvrdé</t>
  </si>
  <si>
    <t>783</t>
  </si>
  <si>
    <t>Nátěry</t>
  </si>
  <si>
    <t>D96</t>
  </si>
  <si>
    <t>Přesuny suti a vybouraných hmot</t>
  </si>
  <si>
    <t>PSU</t>
  </si>
  <si>
    <t>VN</t>
  </si>
  <si>
    <t>ON</t>
  </si>
  <si>
    <t>CELKEM  OBJEKT</t>
  </si>
  <si>
    <t>Díl:</t>
  </si>
  <si>
    <t>331231118R00</t>
  </si>
  <si>
    <t>Zdivo pilířů cihelné z CP 29 P15 na MC 15</t>
  </si>
  <si>
    <t>m3</t>
  </si>
  <si>
    <t xml:space="preserve">půda : </t>
  </si>
  <si>
    <t>0,45*0,45*0,3*7</t>
  </si>
  <si>
    <t>941955001R00</t>
  </si>
  <si>
    <t>Lešení lehké pomocné, výška podlahy do 1,2 m</t>
  </si>
  <si>
    <t>m2</t>
  </si>
  <si>
    <t>941955002R00</t>
  </si>
  <si>
    <t>Lešení lehké pomocné, výška podlahy do 1,9 m</t>
  </si>
  <si>
    <t>941955003R00</t>
  </si>
  <si>
    <t>Lešení lehké pomocné, výška podlahy do 2,5 m</t>
  </si>
  <si>
    <t>975073111R00</t>
  </si>
  <si>
    <t>Jednost. střešní kce do 3,5m,do 1000 kg/m, při vyřezávání prvků</t>
  </si>
  <si>
    <t>m</t>
  </si>
  <si>
    <t xml:space="preserve">odhad : </t>
  </si>
  <si>
    <t>6*3,0</t>
  </si>
  <si>
    <t>975074111R00</t>
  </si>
  <si>
    <t>Jednost.střešní kce nad 3,5m,do 1000 kg/m, při vyřezávání prvků</t>
  </si>
  <si>
    <t>4*3,0</t>
  </si>
  <si>
    <t>999281108R00</t>
  </si>
  <si>
    <t>Přesun hmot pro opravy a údržbu do výšky 12 m</t>
  </si>
  <si>
    <t>t</t>
  </si>
  <si>
    <t>909      R00</t>
  </si>
  <si>
    <t>Hzs-nezmeritelne stavebni prace</t>
  </si>
  <si>
    <t>h</t>
  </si>
  <si>
    <t>Stavební práce nepostižitelné rozpočtem.</t>
  </si>
  <si>
    <t xml:space="preserve">bourací práce : </t>
  </si>
  <si>
    <t>1*20,0</t>
  </si>
  <si>
    <t xml:space="preserve">stavební práce : </t>
  </si>
  <si>
    <t>1*25,0</t>
  </si>
  <si>
    <t>762331921R00</t>
  </si>
  <si>
    <t>Vyřezání části střešní vazby do 224 cm2,do dl.3 m</t>
  </si>
  <si>
    <t xml:space="preserve">krokev,námětek 10/18 : </t>
  </si>
  <si>
    <t>3,0*23</t>
  </si>
  <si>
    <t xml:space="preserve">vzpěra 12/15 : </t>
  </si>
  <si>
    <t>3,0*11</t>
  </si>
  <si>
    <t>762331931R00</t>
  </si>
  <si>
    <t>Vyřezání části střešní vazby do 288 cm2,do dl.3 m</t>
  </si>
  <si>
    <t xml:space="preserve">sloup 15/17 : </t>
  </si>
  <si>
    <t>2,5*7</t>
  </si>
  <si>
    <t xml:space="preserve">sloup střední : </t>
  </si>
  <si>
    <t>2,5*4</t>
  </si>
  <si>
    <t xml:space="preserve">krátče 14/18 : </t>
  </si>
  <si>
    <t>1,0*23</t>
  </si>
  <si>
    <t xml:space="preserve">pozednice 14/18 : </t>
  </si>
  <si>
    <t>(2,0+1,0+1,0+2,8+2,0)*5</t>
  </si>
  <si>
    <t>762331943R00</t>
  </si>
  <si>
    <t>Vyřezání části střešní vazby do 450 cm2,do dl.8 m</t>
  </si>
  <si>
    <t xml:space="preserve">vazný trám 20/22 : </t>
  </si>
  <si>
    <t>6,0*2</t>
  </si>
  <si>
    <t>762331944R00</t>
  </si>
  <si>
    <t>Vyřezání části střešní vazby do 450 cm2,nad dl.8 m</t>
  </si>
  <si>
    <t>9,3*2</t>
  </si>
  <si>
    <t xml:space="preserve">vazný trám 20/26 : </t>
  </si>
  <si>
    <t>9,3</t>
  </si>
  <si>
    <t>762332932RV1</t>
  </si>
  <si>
    <t>Doplnění střešní vazby z hranolů do 224 cm2 , bez dodávky řeziva</t>
  </si>
  <si>
    <t>762332933RV1</t>
  </si>
  <si>
    <t>Doplnění střešní vazby z hranolů do 288 cm2 , bez dodávky řeziva</t>
  </si>
  <si>
    <t>762332934RV1</t>
  </si>
  <si>
    <t>Doplnění střešní vazby z hranolů do 450 cm2 , bez dodávky řeziva</t>
  </si>
  <si>
    <t xml:space="preserve">zesílení stáv.VT 20/22 : </t>
  </si>
  <si>
    <t>6,5*2</t>
  </si>
  <si>
    <t>762395000R00</t>
  </si>
  <si>
    <t>Spojovací a ochranné prostředky pro střechy</t>
  </si>
  <si>
    <t>60510320R</t>
  </si>
  <si>
    <t>Hranoly  SM/JD omítané .I.jak - dodávka</t>
  </si>
  <si>
    <t>3,0*23*0,1*0,18*1,1</t>
  </si>
  <si>
    <t>3,0*11*0,12*0,15*1,1</t>
  </si>
  <si>
    <t>2,5*7*0,15*0,17*1,1</t>
  </si>
  <si>
    <t xml:space="preserve">sloup střední 15/17 : </t>
  </si>
  <si>
    <t>2,5*4*0,15*0,17*1,1</t>
  </si>
  <si>
    <t>1,0*23*0,14*0,18*1,1</t>
  </si>
  <si>
    <t>(2,0+1,0+1,0+2,8+2,0)*5*0,14*0,18*1,1</t>
  </si>
  <si>
    <t>6,0*2*0,2*0,22*1,1</t>
  </si>
  <si>
    <t>9,3*2*0,2*0,22*1,1</t>
  </si>
  <si>
    <t>9,3*0,2*0,26*1,1</t>
  </si>
  <si>
    <t>6,5*2*0,2*0,22*1,1</t>
  </si>
  <si>
    <t>998762202R00</t>
  </si>
  <si>
    <t>Přesun hmot pro tesařské konstrukce, výšky do 12 m</t>
  </si>
  <si>
    <t>%</t>
  </si>
  <si>
    <t>765312813R00</t>
  </si>
  <si>
    <t>Demontáž krytiny dvoudrážk., na sucho, pro použití</t>
  </si>
  <si>
    <t xml:space="preserve">mont.otvor ve střeše pro dopravu materiálu : </t>
  </si>
  <si>
    <t>2,5*2,5</t>
  </si>
  <si>
    <t>765313111RG1</t>
  </si>
  <si>
    <t>Krytina - zpětné položení tašek - zakrytí mont.otvoru</t>
  </si>
  <si>
    <t>Dodávka a montáž krytiny z tašek základních  a polovičních včetně spojovacích prostředků.</t>
  </si>
  <si>
    <t>998765202R00</t>
  </si>
  <si>
    <t>Přesun hmot pro krytiny tvrdé, výšky do 12 m</t>
  </si>
  <si>
    <t>783782205R00</t>
  </si>
  <si>
    <t>Nátěr tesařských konstrukcí Bochemitem QB 2x</t>
  </si>
  <si>
    <t>včetně montáže, dodávky a demontáže lešení.</t>
  </si>
  <si>
    <t xml:space="preserve">nové řezivo : </t>
  </si>
  <si>
    <t>3,0*23*0,56</t>
  </si>
  <si>
    <t>3,0*11*0,54</t>
  </si>
  <si>
    <t>2,5*7*0,64</t>
  </si>
  <si>
    <t>2,5*4*0,64</t>
  </si>
  <si>
    <t>1,0*23*0,64</t>
  </si>
  <si>
    <t>(2,0+1,0+1,0+2,8+2,0)*5*0,64</t>
  </si>
  <si>
    <t>6,0*2*0,84</t>
  </si>
  <si>
    <t>9,3*2*0,84</t>
  </si>
  <si>
    <t>9,3*0,92</t>
  </si>
  <si>
    <t>6,5*2*0,84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</si>
  <si>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</si>
  <si>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</si>
  <si>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</si>
  <si>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</si>
  <si>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</si>
  <si>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</si>
  <si>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</si>
  <si>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</si>
  <si>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</si>
  <si>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uvažováno Čebín - Pokros</t>
  </si>
  <si>
    <t>979082111R00</t>
  </si>
  <si>
    <t>Vnitrostaveništní doprava suti do 10 m, výkaz výměr vygenerován programem</t>
  </si>
  <si>
    <t>979990161R00</t>
  </si>
  <si>
    <t>Poplatek za skládku suti - dřevo</t>
  </si>
  <si>
    <t>005121 R</t>
  </si>
  <si>
    <t>Zařízení staveniště včetně vrátku</t>
  </si>
  <si>
    <t>Soubor</t>
  </si>
  <si>
    <t>Veškeré náklady spojené s vybudováním, provozem a odstraněním zařízení staveniště.</t>
  </si>
  <si>
    <t>005123010R</t>
  </si>
  <si>
    <t>Ztížené místo provádění</t>
  </si>
  <si>
    <t>Náklady na ztížené provádění stavebních prací v neobvyklém a práci ztěžujícím prostředí, jako např. ve zdraví škodlivém prostředí, práce pod vodou či v podzemí.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</si>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</sst>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CZK]"/>
    <numFmt numFmtId="165" formatCode="#,##0.00000"/>
  </numFmts>
  <fonts count="1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11" xfId="0" applyNumberFormat="1" applyFont="1" applyBorder="1" applyAlignment="1">
      <alignment vertical="top" wrapText="1" shrinkToFit="1"/>
    </xf>
    <xf numFmtId="0" fontId="17" fillId="0" borderId="45" xfId="0" applyNumberFormat="1" applyFont="1" applyBorder="1" applyAlignment="1">
      <alignment horizontal="left" vertical="top" wrapText="1"/>
    </xf>
    <xf numFmtId="0" fontId="17" fillId="0" borderId="50" xfId="0" applyNumberFormat="1" applyFont="1" applyBorder="1" applyAlignment="1">
      <alignment vertical="top" wrapText="1" shrinkToFit="1"/>
    </xf>
    <xf numFmtId="165" fontId="17" fillId="0" borderId="50" xfId="0" applyNumberFormat="1" applyFont="1" applyBorder="1" applyAlignment="1">
      <alignment vertical="top" wrapText="1" shrinkToFit="1"/>
    </xf>
    <xf numFmtId="4" fontId="17" fillId="0" borderId="50" xfId="0" applyNumberFormat="1" applyFont="1" applyBorder="1" applyAlignment="1">
      <alignment vertical="top" wrapText="1" shrinkToFit="1"/>
    </xf>
    <xf numFmtId="4" fontId="17" fillId="0" borderId="71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zoomScaleNormal="100" workbookViewId="0">
      <selection activeCell="G9" sqref="G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ht="25.5" x14ac:dyDescent="0.2">
      <c r="A2" s="36" t="s">
        <v>1</v>
      </c>
      <c r="B2" s="49"/>
      <c r="C2" s="143" t="s">
        <v>57</v>
      </c>
      <c r="D2" s="227" t="s">
        <v>58</v>
      </c>
      <c r="E2" s="228"/>
      <c r="F2" s="75" t="s">
        <v>2</v>
      </c>
      <c r="G2" s="76"/>
      <c r="I2" s="145"/>
      <c r="J2" s="144" t="s">
        <v>58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5"/>
      <c r="J4" s="51"/>
      <c r="K4" s="51"/>
    </row>
    <row r="5" spans="1:57" x14ac:dyDescent="0.2">
      <c r="A5" s="84" t="s">
        <v>57</v>
      </c>
      <c r="B5" s="85"/>
      <c r="C5" s="224" t="s">
        <v>56</v>
      </c>
      <c r="D5" s="225"/>
      <c r="E5" s="226"/>
      <c r="F5" s="3" t="s">
        <v>7</v>
      </c>
      <c r="G5" s="31"/>
      <c r="I5" s="145"/>
      <c r="J5" s="51"/>
      <c r="K5" s="144" t="s">
        <v>56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5"/>
      <c r="J6" s="51"/>
      <c r="K6" s="51"/>
      <c r="O6" s="6"/>
    </row>
    <row r="7" spans="1:57" x14ac:dyDescent="0.2">
      <c r="A7" s="86" t="s">
        <v>55</v>
      </c>
      <c r="B7" s="85"/>
      <c r="C7" s="224" t="s">
        <v>56</v>
      </c>
      <c r="D7" s="225"/>
      <c r="E7" s="226"/>
      <c r="F7" s="7" t="s">
        <v>11</v>
      </c>
      <c r="G7" s="34"/>
      <c r="I7" s="145"/>
      <c r="J7" s="51"/>
      <c r="K7" s="144" t="s">
        <v>56</v>
      </c>
    </row>
    <row r="8" spans="1:57" x14ac:dyDescent="0.2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6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14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15</v>
      </c>
      <c r="B11" s="3"/>
      <c r="C11" s="7" t="s">
        <v>59</v>
      </c>
      <c r="D11" s="44"/>
      <c r="E11" s="44"/>
      <c r="F11" s="15" t="s">
        <v>16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8" t="s">
        <v>59</v>
      </c>
      <c r="D12" s="47"/>
      <c r="E12" s="48"/>
      <c r="F12" s="18" t="s">
        <v>18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40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41</v>
      </c>
      <c r="C14" s="88"/>
      <c r="D14" s="89"/>
      <c r="E14" s="108"/>
      <c r="F14" s="108"/>
      <c r="G14" s="109" t="s">
        <v>42</v>
      </c>
      <c r="I14" s="145"/>
      <c r="J14" s="51"/>
      <c r="K14" s="51"/>
    </row>
    <row r="15" spans="1:57" ht="15.95" customHeight="1" x14ac:dyDescent="0.2">
      <c r="A15" s="19"/>
      <c r="B15" s="149" t="s">
        <v>36</v>
      </c>
      <c r="C15" s="110"/>
      <c r="D15" s="229"/>
      <c r="E15" s="230"/>
      <c r="F15" s="115"/>
      <c r="G15" s="105">
        <v>0</v>
      </c>
      <c r="I15" s="145"/>
      <c r="J15" s="51"/>
      <c r="K15" s="51"/>
    </row>
    <row r="16" spans="1:57" ht="15.95" customHeight="1" x14ac:dyDescent="0.2">
      <c r="A16" s="19"/>
      <c r="B16" s="150" t="s">
        <v>37</v>
      </c>
      <c r="C16" s="104"/>
      <c r="D16" s="231"/>
      <c r="E16" s="232"/>
      <c r="F16" s="116"/>
      <c r="G16" s="105">
        <v>0</v>
      </c>
      <c r="I16" s="145"/>
      <c r="J16" s="51"/>
      <c r="K16" s="51"/>
    </row>
    <row r="17" spans="1:11" ht="15.95" customHeight="1" x14ac:dyDescent="0.2">
      <c r="A17" s="19"/>
      <c r="B17" s="150" t="s">
        <v>60</v>
      </c>
      <c r="C17" s="104"/>
      <c r="D17" s="231"/>
      <c r="E17" s="232"/>
      <c r="F17" s="116"/>
      <c r="G17" s="105">
        <v>0</v>
      </c>
      <c r="I17" s="145"/>
      <c r="J17" s="51"/>
      <c r="K17" s="51"/>
    </row>
    <row r="18" spans="1:11" ht="15.95" customHeight="1" x14ac:dyDescent="0.2">
      <c r="A18" s="19"/>
      <c r="B18" s="151" t="s">
        <v>61</v>
      </c>
      <c r="C18" s="104"/>
      <c r="D18" s="231"/>
      <c r="E18" s="232"/>
      <c r="F18" s="116"/>
      <c r="G18" s="105">
        <v>0</v>
      </c>
      <c r="I18" s="145"/>
      <c r="J18" s="51"/>
      <c r="K18" s="51"/>
    </row>
    <row r="19" spans="1:11" ht="15.95" customHeight="1" x14ac:dyDescent="0.2">
      <c r="A19" s="19"/>
      <c r="B19" s="150" t="s">
        <v>62</v>
      </c>
      <c r="C19" s="104"/>
      <c r="D19" s="233"/>
      <c r="E19" s="234"/>
      <c r="F19" s="116"/>
      <c r="G19" s="105">
        <v>0</v>
      </c>
      <c r="I19" s="145"/>
      <c r="J19" s="51"/>
      <c r="K19" s="51"/>
    </row>
    <row r="20" spans="1:11" ht="15.95" customHeight="1" x14ac:dyDescent="0.2">
      <c r="A20" s="19"/>
      <c r="B20" s="12" t="s">
        <v>42</v>
      </c>
      <c r="C20" s="104"/>
      <c r="D20" s="231"/>
      <c r="E20" s="232"/>
      <c r="F20" s="116"/>
      <c r="G20" s="105"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09"/>
      <c r="B23" s="210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20</v>
      </c>
      <c r="B24" s="91"/>
      <c r="C24" s="92"/>
      <c r="D24" s="91" t="s">
        <v>21</v>
      </c>
      <c r="E24" s="91"/>
      <c r="F24" s="93" t="s">
        <v>22</v>
      </c>
      <c r="G24" s="94"/>
      <c r="I24" s="145"/>
      <c r="J24" s="51"/>
      <c r="K24" s="51"/>
    </row>
    <row r="25" spans="1:11" x14ac:dyDescent="0.2">
      <c r="A25" s="95" t="s">
        <v>23</v>
      </c>
      <c r="B25" s="96"/>
      <c r="C25" s="97"/>
      <c r="D25" s="96" t="s">
        <v>23</v>
      </c>
      <c r="E25" s="96"/>
      <c r="F25" s="98" t="s">
        <v>23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11" t="s">
        <v>63</v>
      </c>
      <c r="B27" s="212"/>
      <c r="C27" s="213"/>
      <c r="D27" s="214" t="s">
        <v>63</v>
      </c>
      <c r="E27" s="213"/>
      <c r="F27" s="214" t="s">
        <v>63</v>
      </c>
      <c r="G27" s="215"/>
      <c r="I27" s="145"/>
      <c r="J27" s="51"/>
      <c r="K27" s="51"/>
    </row>
    <row r="28" spans="1:11" ht="15.75" customHeight="1" x14ac:dyDescent="0.2">
      <c r="A28" s="19" t="s">
        <v>24</v>
      </c>
      <c r="B28" s="23"/>
      <c r="C28" s="20"/>
      <c r="D28" s="12" t="s">
        <v>24</v>
      </c>
      <c r="E28" s="12"/>
      <c r="F28" s="21" t="s">
        <v>24</v>
      </c>
      <c r="G28" s="22"/>
      <c r="I28" s="145"/>
      <c r="J28" s="51"/>
      <c r="K28" s="51"/>
    </row>
    <row r="29" spans="1:11" ht="48.75" customHeight="1" x14ac:dyDescent="0.2">
      <c r="A29" s="19" t="s">
        <v>25</v>
      </c>
      <c r="B29" s="12"/>
      <c r="C29" s="20"/>
      <c r="D29" s="21" t="s">
        <v>26</v>
      </c>
      <c r="E29" s="20"/>
      <c r="F29" s="24" t="s">
        <v>26</v>
      </c>
      <c r="G29" s="22"/>
      <c r="I29" s="145"/>
      <c r="J29" s="51"/>
      <c r="K29" s="51"/>
    </row>
    <row r="30" spans="1:11" x14ac:dyDescent="0.2">
      <c r="A30" s="25" t="s">
        <v>27</v>
      </c>
      <c r="B30" s="26"/>
      <c r="C30" s="43">
        <v>15</v>
      </c>
      <c r="D30" s="26" t="s">
        <v>28</v>
      </c>
      <c r="E30" s="27"/>
      <c r="F30" s="222">
        <v>0</v>
      </c>
      <c r="G30" s="223"/>
      <c r="I30" s="145"/>
      <c r="J30" s="51"/>
      <c r="K30" s="51"/>
    </row>
    <row r="31" spans="1:11" x14ac:dyDescent="0.2">
      <c r="A31" s="25" t="s">
        <v>29</v>
      </c>
      <c r="B31" s="26"/>
      <c r="C31" s="43">
        <f>SazbaDPH1</f>
        <v>15</v>
      </c>
      <c r="D31" s="26" t="s">
        <v>30</v>
      </c>
      <c r="E31" s="27"/>
      <c r="F31" s="222">
        <v>0</v>
      </c>
      <c r="G31" s="223"/>
    </row>
    <row r="32" spans="1:11" x14ac:dyDescent="0.2">
      <c r="A32" s="25" t="s">
        <v>27</v>
      </c>
      <c r="B32" s="26"/>
      <c r="C32" s="43">
        <v>21</v>
      </c>
      <c r="D32" s="26" t="s">
        <v>30</v>
      </c>
      <c r="E32" s="27"/>
      <c r="F32" s="222">
        <v>0</v>
      </c>
      <c r="G32" s="223"/>
    </row>
    <row r="33" spans="1:11" x14ac:dyDescent="0.2">
      <c r="A33" s="25" t="s">
        <v>29</v>
      </c>
      <c r="B33" s="26"/>
      <c r="C33" s="43">
        <f>SazbaDPH2</f>
        <v>21</v>
      </c>
      <c r="D33" s="26" t="s">
        <v>30</v>
      </c>
      <c r="E33" s="27"/>
      <c r="F33" s="218">
        <v>0</v>
      </c>
      <c r="G33" s="219"/>
    </row>
    <row r="34" spans="1:11" ht="13.5" thickBot="1" x14ac:dyDescent="0.25">
      <c r="A34" s="25" t="s">
        <v>39</v>
      </c>
      <c r="B34" s="26"/>
      <c r="C34" s="43"/>
      <c r="D34" s="26"/>
      <c r="E34" s="27"/>
      <c r="F34" s="218">
        <v>0</v>
      </c>
      <c r="G34" s="219"/>
    </row>
    <row r="35" spans="1:11" s="28" customFormat="1" ht="19.5" customHeight="1" thickBot="1" x14ac:dyDescent="0.3">
      <c r="A35" s="100" t="s">
        <v>31</v>
      </c>
      <c r="B35" s="101"/>
      <c r="C35" s="102"/>
      <c r="D35" s="102"/>
      <c r="E35" s="103"/>
      <c r="F35" s="220">
        <f>SUM(F30:G34)</f>
        <v>0</v>
      </c>
      <c r="G35" s="221"/>
      <c r="J35" s="52"/>
      <c r="K35" s="52"/>
    </row>
    <row r="36" spans="1:11" ht="18" customHeight="1" x14ac:dyDescent="0.2">
      <c r="A36" s="29" t="s">
        <v>38</v>
      </c>
    </row>
    <row r="37" spans="1:11" x14ac:dyDescent="0.2">
      <c r="B37" s="216"/>
      <c r="C37" s="216"/>
      <c r="D37" s="216"/>
      <c r="E37" s="216"/>
      <c r="F37" s="216"/>
      <c r="G37" s="216"/>
      <c r="H37" t="s">
        <v>6</v>
      </c>
    </row>
    <row r="38" spans="1:11" ht="14.25" customHeight="1" x14ac:dyDescent="0.2">
      <c r="A38" s="29"/>
      <c r="B38" s="216"/>
      <c r="C38" s="216"/>
      <c r="D38" s="216"/>
      <c r="E38" s="216"/>
      <c r="F38" s="216"/>
      <c r="G38" s="216"/>
      <c r="H38" t="s">
        <v>6</v>
      </c>
    </row>
    <row r="39" spans="1:11" ht="12.75" customHeight="1" x14ac:dyDescent="0.2">
      <c r="A39" s="30"/>
      <c r="B39" s="216"/>
      <c r="C39" s="216"/>
      <c r="D39" s="216"/>
      <c r="E39" s="216"/>
      <c r="F39" s="216"/>
      <c r="G39" s="216"/>
      <c r="H39" t="s">
        <v>6</v>
      </c>
    </row>
    <row r="40" spans="1:11" x14ac:dyDescent="0.2">
      <c r="A40" s="30"/>
      <c r="B40" s="216"/>
      <c r="C40" s="216"/>
      <c r="D40" s="216"/>
      <c r="E40" s="216"/>
      <c r="F40" s="216"/>
      <c r="G40" s="216"/>
      <c r="H40" t="s">
        <v>6</v>
      </c>
    </row>
    <row r="41" spans="1:11" x14ac:dyDescent="0.2">
      <c r="A41" s="30"/>
      <c r="B41" s="216"/>
      <c r="C41" s="216"/>
      <c r="D41" s="216"/>
      <c r="E41" s="216"/>
      <c r="F41" s="216"/>
      <c r="G41" s="216"/>
      <c r="H41" t="s">
        <v>6</v>
      </c>
    </row>
    <row r="42" spans="1:11" x14ac:dyDescent="0.2">
      <c r="A42" s="30"/>
      <c r="B42" s="216"/>
      <c r="C42" s="216"/>
      <c r="D42" s="216"/>
      <c r="E42" s="216"/>
      <c r="F42" s="216"/>
      <c r="G42" s="216"/>
      <c r="H42" t="s">
        <v>6</v>
      </c>
    </row>
    <row r="43" spans="1:11" x14ac:dyDescent="0.2">
      <c r="A43" s="30"/>
      <c r="B43" s="216"/>
      <c r="C43" s="216"/>
      <c r="D43" s="216"/>
      <c r="E43" s="216"/>
      <c r="F43" s="216"/>
      <c r="G43" s="216"/>
      <c r="H43" t="s">
        <v>6</v>
      </c>
    </row>
    <row r="44" spans="1:11" x14ac:dyDescent="0.2">
      <c r="A44" s="30"/>
      <c r="B44" s="216"/>
      <c r="C44" s="216"/>
      <c r="D44" s="216"/>
      <c r="E44" s="216"/>
      <c r="F44" s="216"/>
      <c r="G44" s="216"/>
      <c r="H44" t="s">
        <v>6</v>
      </c>
    </row>
    <row r="45" spans="1:11" x14ac:dyDescent="0.2">
      <c r="A45" s="30"/>
      <c r="B45" s="216"/>
      <c r="C45" s="216"/>
      <c r="D45" s="216"/>
      <c r="E45" s="216"/>
      <c r="F45" s="216"/>
      <c r="G45" s="216"/>
      <c r="H45" t="s">
        <v>6</v>
      </c>
    </row>
    <row r="46" spans="1:11" ht="12.75" customHeight="1" x14ac:dyDescent="0.2">
      <c r="A46" s="30"/>
      <c r="B46" s="217"/>
      <c r="C46" s="217"/>
      <c r="D46" s="217"/>
      <c r="E46" s="217"/>
      <c r="F46" s="217"/>
      <c r="G46" s="217"/>
      <c r="H46" t="s">
        <v>6</v>
      </c>
    </row>
    <row r="47" spans="1:11" x14ac:dyDescent="0.2">
      <c r="B47" s="217"/>
      <c r="C47" s="217"/>
      <c r="D47" s="217"/>
      <c r="E47" s="217"/>
      <c r="F47" s="217"/>
      <c r="G47" s="217"/>
    </row>
    <row r="48" spans="1:11" x14ac:dyDescent="0.2">
      <c r="B48" s="217"/>
      <c r="C48" s="217"/>
      <c r="D48" s="217"/>
      <c r="E48" s="217"/>
      <c r="F48" s="217"/>
      <c r="G48" s="217"/>
    </row>
    <row r="49" spans="2:7" x14ac:dyDescent="0.2">
      <c r="B49" s="217"/>
      <c r="C49" s="217"/>
      <c r="D49" s="217"/>
      <c r="E49" s="217"/>
      <c r="F49" s="217"/>
      <c r="G49" s="217"/>
    </row>
    <row r="50" spans="2:7" x14ac:dyDescent="0.2">
      <c r="B50" s="217"/>
      <c r="C50" s="217"/>
      <c r="D50" s="217"/>
      <c r="E50" s="217"/>
      <c r="F50" s="217"/>
      <c r="G50" s="217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>&amp;R&amp;"-,Obyčejné"&amp;12Příloha č. 2</oddHeader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564"/>
  <sheetViews>
    <sheetView zoomScaleNormal="100" workbookViewId="0">
      <selection activeCell="G27" sqref="G27"/>
    </sheetView>
  </sheetViews>
  <sheetFormatPr defaultColWidth="9.140625"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5" t="s">
        <v>32</v>
      </c>
      <c r="B1" s="236"/>
      <c r="C1" s="53" t="str">
        <f>CONCATENATE(cislostavby," ",nazevstavby)</f>
        <v>0356 Tišnov - Mullerův dům</v>
      </c>
      <c r="D1" s="54"/>
      <c r="E1" s="61"/>
      <c r="F1" s="62"/>
      <c r="G1" s="63" t="s">
        <v>33</v>
      </c>
      <c r="H1" s="64" t="str">
        <f>CisloRozpoctu</f>
        <v>01</v>
      </c>
      <c r="I1" s="65"/>
    </row>
    <row r="2" spans="1:10" ht="12" thickBot="1" x14ac:dyDescent="0.25">
      <c r="A2" s="237" t="s">
        <v>34</v>
      </c>
      <c r="B2" s="238"/>
      <c r="C2" s="56" t="str">
        <f>CONCATENATE(cisloobjektu," ",nazevobjektu)</f>
        <v>01 Tišnov - Mullerův dům</v>
      </c>
      <c r="D2" s="57"/>
      <c r="E2" s="66"/>
      <c r="F2" s="67"/>
      <c r="G2" s="239" t="str">
        <f>NazevRozpoctu</f>
        <v>SO 01 - Výměna nevyhov. prvků krovu</v>
      </c>
      <c r="H2" s="240"/>
      <c r="I2" s="241"/>
    </row>
    <row r="3" spans="1:10" ht="12" thickTop="1" x14ac:dyDescent="0.2">
      <c r="F3" s="69"/>
    </row>
    <row r="4" spans="1:10" ht="19.5" customHeight="1" x14ac:dyDescent="0.25">
      <c r="A4" s="71" t="s">
        <v>43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35</v>
      </c>
      <c r="B6" s="153"/>
      <c r="C6" s="154"/>
      <c r="D6" s="155"/>
      <c r="E6" s="156"/>
      <c r="F6" s="157" t="s">
        <v>64</v>
      </c>
      <c r="G6" s="157"/>
      <c r="H6" s="157"/>
      <c r="I6" s="158" t="s">
        <v>42</v>
      </c>
      <c r="J6" s="60"/>
    </row>
    <row r="7" spans="1:10" x14ac:dyDescent="0.2">
      <c r="A7" s="164" t="s">
        <v>65</v>
      </c>
      <c r="B7" s="159" t="s">
        <v>66</v>
      </c>
      <c r="C7" s="160"/>
      <c r="D7" s="160"/>
      <c r="E7" s="161"/>
      <c r="F7" s="162" t="s">
        <v>36</v>
      </c>
      <c r="G7" s="162"/>
      <c r="H7" s="162"/>
      <c r="I7" s="165">
        <v>0</v>
      </c>
      <c r="J7" s="59"/>
    </row>
    <row r="8" spans="1:10" x14ac:dyDescent="0.2">
      <c r="A8" s="164" t="s">
        <v>67</v>
      </c>
      <c r="B8" s="159" t="s">
        <v>68</v>
      </c>
      <c r="C8" s="160"/>
      <c r="D8" s="160"/>
      <c r="E8" s="161"/>
      <c r="F8" s="162" t="s">
        <v>36</v>
      </c>
      <c r="G8" s="162"/>
      <c r="H8" s="162"/>
      <c r="I8" s="165">
        <v>0</v>
      </c>
      <c r="J8" s="59"/>
    </row>
    <row r="9" spans="1:10" x14ac:dyDescent="0.2">
      <c r="A9" s="164" t="s">
        <v>69</v>
      </c>
      <c r="B9" s="159" t="s">
        <v>70</v>
      </c>
      <c r="C9" s="160"/>
      <c r="D9" s="160"/>
      <c r="E9" s="161"/>
      <c r="F9" s="162" t="s">
        <v>36</v>
      </c>
      <c r="G9" s="162"/>
      <c r="H9" s="162"/>
      <c r="I9" s="165">
        <v>0</v>
      </c>
      <c r="J9" s="59"/>
    </row>
    <row r="10" spans="1:10" x14ac:dyDescent="0.2">
      <c r="A10" s="164" t="s">
        <v>71</v>
      </c>
      <c r="B10" s="159" t="s">
        <v>72</v>
      </c>
      <c r="C10" s="160"/>
      <c r="D10" s="160"/>
      <c r="E10" s="161"/>
      <c r="F10" s="162" t="s">
        <v>36</v>
      </c>
      <c r="G10" s="162"/>
      <c r="H10" s="162"/>
      <c r="I10" s="165">
        <v>0</v>
      </c>
      <c r="J10" s="59"/>
    </row>
    <row r="11" spans="1:10" x14ac:dyDescent="0.2">
      <c r="A11" s="164" t="s">
        <v>19</v>
      </c>
      <c r="B11" s="159" t="s">
        <v>73</v>
      </c>
      <c r="C11" s="160"/>
      <c r="D11" s="160"/>
      <c r="E11" s="161"/>
      <c r="F11" s="162" t="s">
        <v>36</v>
      </c>
      <c r="G11" s="162"/>
      <c r="H11" s="162"/>
      <c r="I11" s="165">
        <v>0</v>
      </c>
      <c r="J11" s="59"/>
    </row>
    <row r="12" spans="1:10" x14ac:dyDescent="0.2">
      <c r="A12" s="164" t="s">
        <v>74</v>
      </c>
      <c r="B12" s="159" t="s">
        <v>75</v>
      </c>
      <c r="C12" s="160"/>
      <c r="D12" s="160"/>
      <c r="E12" s="161"/>
      <c r="F12" s="162" t="s">
        <v>37</v>
      </c>
      <c r="G12" s="162"/>
      <c r="H12" s="162"/>
      <c r="I12" s="165">
        <v>0</v>
      </c>
      <c r="J12" s="59"/>
    </row>
    <row r="13" spans="1:10" x14ac:dyDescent="0.2">
      <c r="A13" s="164" t="s">
        <v>76</v>
      </c>
      <c r="B13" s="159" t="s">
        <v>77</v>
      </c>
      <c r="C13" s="160"/>
      <c r="D13" s="160"/>
      <c r="E13" s="161"/>
      <c r="F13" s="162" t="s">
        <v>37</v>
      </c>
      <c r="G13" s="162"/>
      <c r="H13" s="162"/>
      <c r="I13" s="165">
        <v>0</v>
      </c>
      <c r="J13" s="59"/>
    </row>
    <row r="14" spans="1:10" x14ac:dyDescent="0.2">
      <c r="A14" s="164" t="s">
        <v>78</v>
      </c>
      <c r="B14" s="159" t="s">
        <v>79</v>
      </c>
      <c r="C14" s="160"/>
      <c r="D14" s="160"/>
      <c r="E14" s="161"/>
      <c r="F14" s="162" t="s">
        <v>37</v>
      </c>
      <c r="G14" s="162"/>
      <c r="H14" s="162"/>
      <c r="I14" s="165">
        <v>0</v>
      </c>
      <c r="J14" s="59"/>
    </row>
    <row r="15" spans="1:10" x14ac:dyDescent="0.2">
      <c r="A15" s="164" t="s">
        <v>80</v>
      </c>
      <c r="B15" s="159" t="s">
        <v>81</v>
      </c>
      <c r="C15" s="160"/>
      <c r="D15" s="160"/>
      <c r="E15" s="161"/>
      <c r="F15" s="162" t="s">
        <v>82</v>
      </c>
      <c r="G15" s="162"/>
      <c r="H15" s="162"/>
      <c r="I15" s="165">
        <v>0</v>
      </c>
      <c r="J15" s="59"/>
    </row>
    <row r="16" spans="1:10" x14ac:dyDescent="0.2">
      <c r="A16" s="164" t="s">
        <v>83</v>
      </c>
      <c r="B16" s="159" t="s">
        <v>61</v>
      </c>
      <c r="C16" s="160"/>
      <c r="D16" s="160"/>
      <c r="E16" s="161"/>
      <c r="F16" s="162" t="s">
        <v>83</v>
      </c>
      <c r="G16" s="162"/>
      <c r="H16" s="162"/>
      <c r="I16" s="165">
        <v>0</v>
      </c>
      <c r="J16" s="59"/>
    </row>
    <row r="17" spans="1:10" x14ac:dyDescent="0.2">
      <c r="A17" s="164" t="s">
        <v>84</v>
      </c>
      <c r="B17" s="159" t="s">
        <v>62</v>
      </c>
      <c r="C17" s="160"/>
      <c r="D17" s="160"/>
      <c r="E17" s="161"/>
      <c r="F17" s="162" t="s">
        <v>84</v>
      </c>
      <c r="G17" s="162"/>
      <c r="H17" s="162"/>
      <c r="I17" s="165">
        <v>0</v>
      </c>
      <c r="J17" s="59"/>
    </row>
    <row r="18" spans="1:10" ht="12" thickBot="1" x14ac:dyDescent="0.25">
      <c r="A18" s="166"/>
      <c r="B18" s="167" t="s">
        <v>85</v>
      </c>
      <c r="C18" s="168"/>
      <c r="D18" s="168"/>
      <c r="E18" s="169"/>
      <c r="F18" s="170"/>
      <c r="G18" s="170"/>
      <c r="H18" s="170"/>
      <c r="I18" s="171">
        <f>SUM(I7:I17)</f>
        <v>0</v>
      </c>
      <c r="J18" s="59"/>
    </row>
    <row r="19" spans="1:10" x14ac:dyDescent="0.2">
      <c r="A19" s="152"/>
      <c r="E19" s="70"/>
      <c r="F19" s="70"/>
      <c r="G19" s="70"/>
      <c r="H19" s="70"/>
      <c r="I19" s="70"/>
      <c r="J19" s="59"/>
    </row>
    <row r="20" spans="1:10" x14ac:dyDescent="0.2">
      <c r="E20" s="70"/>
      <c r="F20" s="70"/>
      <c r="G20" s="70"/>
      <c r="H20" s="70"/>
      <c r="I20" s="70"/>
      <c r="J20" s="59"/>
    </row>
    <row r="21" spans="1:10" x14ac:dyDescent="0.2">
      <c r="E21" s="70"/>
      <c r="F21" s="70"/>
      <c r="G21" s="70"/>
      <c r="H21" s="70"/>
      <c r="I21" s="70"/>
      <c r="J21" s="59"/>
    </row>
    <row r="22" spans="1:10" x14ac:dyDescent="0.2">
      <c r="E22" s="70"/>
      <c r="F22" s="70"/>
      <c r="G22" s="70"/>
      <c r="H22" s="70"/>
      <c r="I22" s="70"/>
      <c r="J22" s="59"/>
    </row>
    <row r="23" spans="1:10" x14ac:dyDescent="0.2">
      <c r="E23" s="70"/>
      <c r="F23" s="70"/>
      <c r="G23" s="70"/>
      <c r="H23" s="70"/>
      <c r="I23" s="70"/>
      <c r="J23" s="59"/>
    </row>
    <row r="24" spans="1:10" x14ac:dyDescent="0.2">
      <c r="E24" s="70"/>
      <c r="F24" s="70"/>
      <c r="G24" s="70"/>
      <c r="H24" s="70"/>
      <c r="I24" s="70"/>
      <c r="J24" s="59"/>
    </row>
    <row r="25" spans="1:10" x14ac:dyDescent="0.2">
      <c r="E25" s="70"/>
      <c r="F25" s="70"/>
      <c r="G25" s="70"/>
      <c r="H25" s="70"/>
      <c r="I25" s="70"/>
      <c r="J25" s="59"/>
    </row>
    <row r="26" spans="1:10" x14ac:dyDescent="0.2">
      <c r="E26" s="70"/>
      <c r="F26" s="70"/>
      <c r="G26" s="70"/>
      <c r="H26" s="70"/>
      <c r="I26" s="70"/>
      <c r="J26" s="59"/>
    </row>
    <row r="27" spans="1:10" x14ac:dyDescent="0.2">
      <c r="E27" s="70"/>
      <c r="F27" s="70"/>
      <c r="G27" s="70"/>
      <c r="H27" s="70"/>
      <c r="I27" s="70"/>
      <c r="J27" s="59"/>
    </row>
    <row r="28" spans="1:10" x14ac:dyDescent="0.2"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>&amp;R&amp;"-,Obyčejné"&amp;12Příloha č. 2</oddHeader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42" t="s">
        <v>44</v>
      </c>
      <c r="B1" s="242"/>
      <c r="C1" s="243"/>
      <c r="D1" s="242"/>
      <c r="E1" s="242"/>
      <c r="F1" s="242"/>
      <c r="G1" s="242"/>
    </row>
    <row r="2" spans="1:7" ht="13.5" thickTop="1" x14ac:dyDescent="0.2">
      <c r="A2" s="119" t="s">
        <v>45</v>
      </c>
      <c r="B2" s="120"/>
      <c r="C2" s="244"/>
      <c r="D2" s="244"/>
      <c r="E2" s="244"/>
      <c r="F2" s="244"/>
      <c r="G2" s="245"/>
    </row>
    <row r="3" spans="1:7" x14ac:dyDescent="0.2">
      <c r="A3" s="121" t="s">
        <v>46</v>
      </c>
      <c r="B3" s="122"/>
      <c r="C3" s="246"/>
      <c r="D3" s="246"/>
      <c r="E3" s="246"/>
      <c r="F3" s="246"/>
      <c r="G3" s="247"/>
    </row>
    <row r="4" spans="1:7" ht="13.5" thickBot="1" x14ac:dyDescent="0.25">
      <c r="A4" s="123" t="s">
        <v>47</v>
      </c>
      <c r="B4" s="124"/>
      <c r="C4" s="248"/>
      <c r="D4" s="248"/>
      <c r="E4" s="248"/>
      <c r="F4" s="248"/>
      <c r="G4" s="249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48</v>
      </c>
      <c r="B6" s="129" t="s">
        <v>49</v>
      </c>
      <c r="C6" s="130" t="s">
        <v>50</v>
      </c>
      <c r="D6" s="131" t="s">
        <v>51</v>
      </c>
      <c r="E6" s="132" t="s">
        <v>52</v>
      </c>
      <c r="F6" s="133" t="s">
        <v>53</v>
      </c>
      <c r="G6" s="134" t="s">
        <v>54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66"/>
    <outlinePr summaryBelow="0"/>
  </sheetPr>
  <dimension ref="A1:BH149"/>
  <sheetViews>
    <sheetView showGridLines="0" tabSelected="1" zoomScaleNormal="100" workbookViewId="0">
      <selection activeCell="F15" sqref="F15:G15"/>
    </sheetView>
  </sheetViews>
  <sheetFormatPr defaultRowHeight="12.75" outlineLevelRow="1" x14ac:dyDescent="0.2"/>
  <cols>
    <col min="1" max="1" width="4.28515625" customWidth="1"/>
    <col min="2" max="2" width="14.42578125" style="175" customWidth="1"/>
    <col min="3" max="3" width="38.140625" style="175" customWidth="1"/>
    <col min="4" max="4" width="4.5703125" customWidth="1"/>
    <col min="5" max="5" width="10.5703125" style="208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5703125" customWidth="1"/>
  </cols>
  <sheetData>
    <row r="1" spans="1:60" ht="16.5" thickBot="1" x14ac:dyDescent="0.25">
      <c r="A1" s="242" t="s">
        <v>44</v>
      </c>
      <c r="B1" s="242"/>
      <c r="C1" s="243"/>
      <c r="D1" s="242"/>
      <c r="E1" s="242"/>
      <c r="F1" s="242"/>
      <c r="G1" s="242"/>
      <c r="H1" s="118"/>
      <c r="I1" s="118"/>
      <c r="J1" s="118"/>
    </row>
    <row r="2" spans="1:60" ht="13.5" thickTop="1" x14ac:dyDescent="0.2">
      <c r="A2" s="119" t="s">
        <v>45</v>
      </c>
      <c r="B2" s="120" t="s">
        <v>55</v>
      </c>
      <c r="C2" s="262" t="s">
        <v>56</v>
      </c>
      <c r="D2" s="244"/>
      <c r="E2" s="244"/>
      <c r="F2" s="244"/>
      <c r="G2" s="245"/>
      <c r="H2" s="118"/>
      <c r="I2" s="118"/>
      <c r="J2" s="118"/>
    </row>
    <row r="3" spans="1:60" x14ac:dyDescent="0.2">
      <c r="A3" s="121" t="s">
        <v>46</v>
      </c>
      <c r="B3" s="122" t="s">
        <v>57</v>
      </c>
      <c r="C3" s="263" t="s">
        <v>56</v>
      </c>
      <c r="D3" s="246"/>
      <c r="E3" s="246"/>
      <c r="F3" s="246"/>
      <c r="G3" s="247"/>
      <c r="H3" s="118"/>
      <c r="I3" s="118"/>
      <c r="J3" s="118"/>
    </row>
    <row r="4" spans="1:60" ht="13.5" thickBot="1" x14ac:dyDescent="0.25">
      <c r="A4" s="172" t="s">
        <v>47</v>
      </c>
      <c r="B4" s="173" t="s">
        <v>57</v>
      </c>
      <c r="C4" s="264" t="s">
        <v>58</v>
      </c>
      <c r="D4" s="265"/>
      <c r="E4" s="265"/>
      <c r="F4" s="265"/>
      <c r="G4" s="266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202"/>
      <c r="F5" s="118"/>
      <c r="G5" s="118"/>
      <c r="H5" s="118"/>
      <c r="I5" s="118"/>
      <c r="J5" s="118"/>
    </row>
    <row r="6" spans="1:60" ht="14.25" thickTop="1" thickBot="1" x14ac:dyDescent="0.25">
      <c r="A6" s="182" t="s">
        <v>48</v>
      </c>
      <c r="B6" s="183" t="s">
        <v>49</v>
      </c>
      <c r="C6" s="178" t="s">
        <v>50</v>
      </c>
      <c r="D6" s="179" t="s">
        <v>51</v>
      </c>
      <c r="E6" s="203" t="s">
        <v>52</v>
      </c>
      <c r="F6" s="180" t="s">
        <v>53</v>
      </c>
      <c r="G6" s="181" t="s">
        <v>54</v>
      </c>
      <c r="H6" s="118"/>
      <c r="I6" s="118"/>
      <c r="J6" s="118"/>
    </row>
    <row r="7" spans="1:60" x14ac:dyDescent="0.2">
      <c r="A7" s="194" t="s">
        <v>86</v>
      </c>
      <c r="B7" s="195" t="s">
        <v>65</v>
      </c>
      <c r="C7" s="196" t="s">
        <v>66</v>
      </c>
      <c r="D7" s="174"/>
      <c r="E7" s="204"/>
      <c r="F7" s="267">
        <f>SUM(G8:G10)</f>
        <v>0</v>
      </c>
      <c r="G7" s="268"/>
      <c r="H7" s="118"/>
      <c r="I7" s="118"/>
      <c r="J7" s="118"/>
    </row>
    <row r="8" spans="1:60" outlineLevel="1" x14ac:dyDescent="0.2">
      <c r="A8" s="191">
        <v>1</v>
      </c>
      <c r="B8" s="185" t="s">
        <v>87</v>
      </c>
      <c r="C8" s="199" t="s">
        <v>88</v>
      </c>
      <c r="D8" s="187" t="s">
        <v>89</v>
      </c>
      <c r="E8" s="205">
        <v>0.42525000000000002</v>
      </c>
      <c r="F8" s="190"/>
      <c r="G8" s="193">
        <f>E8*F8</f>
        <v>0</v>
      </c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outlineLevel="1" x14ac:dyDescent="0.2">
      <c r="A9" s="191"/>
      <c r="B9" s="185"/>
      <c r="C9" s="200" t="s">
        <v>90</v>
      </c>
      <c r="D9" s="188"/>
      <c r="E9" s="206"/>
      <c r="F9" s="190"/>
      <c r="G9" s="193"/>
      <c r="H9" s="176"/>
      <c r="I9" s="176"/>
      <c r="J9" s="176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outlineLevel="1" x14ac:dyDescent="0.2">
      <c r="A10" s="191"/>
      <c r="B10" s="185"/>
      <c r="C10" s="200" t="s">
        <v>91</v>
      </c>
      <c r="D10" s="188"/>
      <c r="E10" s="206">
        <v>0.42530000000000001</v>
      </c>
      <c r="F10" s="190"/>
      <c r="G10" s="193"/>
      <c r="H10" s="176"/>
      <c r="I10" s="176"/>
      <c r="J10" s="176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x14ac:dyDescent="0.2">
      <c r="A11" s="192" t="s">
        <v>86</v>
      </c>
      <c r="B11" s="186" t="s">
        <v>67</v>
      </c>
      <c r="C11" s="201" t="s">
        <v>68</v>
      </c>
      <c r="D11" s="189"/>
      <c r="E11" s="207"/>
      <c r="F11" s="250">
        <f>SUM(G12:G14)</f>
        <v>0</v>
      </c>
      <c r="G11" s="251"/>
      <c r="H11" s="118"/>
      <c r="I11" s="118"/>
      <c r="J11" s="118"/>
    </row>
    <row r="12" spans="1:60" outlineLevel="1" x14ac:dyDescent="0.2">
      <c r="A12" s="191">
        <v>2</v>
      </c>
      <c r="B12" s="185" t="s">
        <v>92</v>
      </c>
      <c r="C12" s="199" t="s">
        <v>93</v>
      </c>
      <c r="D12" s="187" t="s">
        <v>94</v>
      </c>
      <c r="E12" s="205">
        <v>15</v>
      </c>
      <c r="F12" s="190"/>
      <c r="G12" s="193">
        <f>E12*F12</f>
        <v>0</v>
      </c>
      <c r="H12" s="176"/>
      <c r="I12" s="176"/>
      <c r="J12" s="176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outlineLevel="1" x14ac:dyDescent="0.2">
      <c r="A13" s="191">
        <v>3</v>
      </c>
      <c r="B13" s="185" t="s">
        <v>95</v>
      </c>
      <c r="C13" s="199" t="s">
        <v>96</v>
      </c>
      <c r="D13" s="187" t="s">
        <v>94</v>
      </c>
      <c r="E13" s="205">
        <v>15</v>
      </c>
      <c r="F13" s="190"/>
      <c r="G13" s="193">
        <f>E13*F13</f>
        <v>0</v>
      </c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outlineLevel="1" x14ac:dyDescent="0.2">
      <c r="A14" s="191">
        <v>4</v>
      </c>
      <c r="B14" s="185" t="s">
        <v>97</v>
      </c>
      <c r="C14" s="199" t="s">
        <v>98</v>
      </c>
      <c r="D14" s="187" t="s">
        <v>94</v>
      </c>
      <c r="E14" s="205">
        <v>25</v>
      </c>
      <c r="F14" s="190"/>
      <c r="G14" s="193">
        <f>E14*F14</f>
        <v>0</v>
      </c>
      <c r="H14" s="176"/>
      <c r="I14" s="176"/>
      <c r="J14" s="176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x14ac:dyDescent="0.2">
      <c r="A15" s="192" t="s">
        <v>86</v>
      </c>
      <c r="B15" s="186" t="s">
        <v>69</v>
      </c>
      <c r="C15" s="201" t="s">
        <v>70</v>
      </c>
      <c r="D15" s="189"/>
      <c r="E15" s="207"/>
      <c r="F15" s="250">
        <f>SUM(G16:G21)</f>
        <v>0</v>
      </c>
      <c r="G15" s="251"/>
      <c r="H15" s="118"/>
      <c r="I15" s="118"/>
      <c r="J15" s="118"/>
    </row>
    <row r="16" spans="1:60" ht="22.5" outlineLevel="1" x14ac:dyDescent="0.2">
      <c r="A16" s="191">
        <v>5</v>
      </c>
      <c r="B16" s="185" t="s">
        <v>99</v>
      </c>
      <c r="C16" s="199" t="s">
        <v>100</v>
      </c>
      <c r="D16" s="187" t="s">
        <v>101</v>
      </c>
      <c r="E16" s="205">
        <v>18</v>
      </c>
      <c r="F16" s="190"/>
      <c r="G16" s="193">
        <f>E16*F16</f>
        <v>0</v>
      </c>
      <c r="H16" s="176"/>
      <c r="I16" s="176"/>
      <c r="J16" s="176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outlineLevel="1" x14ac:dyDescent="0.2">
      <c r="A17" s="191"/>
      <c r="B17" s="185"/>
      <c r="C17" s="200" t="s">
        <v>102</v>
      </c>
      <c r="D17" s="188"/>
      <c r="E17" s="206"/>
      <c r="F17" s="190"/>
      <c r="G17" s="193"/>
      <c r="H17" s="176"/>
      <c r="I17" s="176"/>
      <c r="J17" s="176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 x14ac:dyDescent="0.2">
      <c r="A18" s="191"/>
      <c r="B18" s="185"/>
      <c r="C18" s="200" t="s">
        <v>103</v>
      </c>
      <c r="D18" s="188"/>
      <c r="E18" s="206">
        <v>18</v>
      </c>
      <c r="F18" s="190"/>
      <c r="G18" s="193"/>
      <c r="H18" s="176"/>
      <c r="I18" s="176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ht="22.5" outlineLevel="1" x14ac:dyDescent="0.2">
      <c r="A19" s="191">
        <v>6</v>
      </c>
      <c r="B19" s="185" t="s">
        <v>104</v>
      </c>
      <c r="C19" s="199" t="s">
        <v>105</v>
      </c>
      <c r="D19" s="187" t="s">
        <v>101</v>
      </c>
      <c r="E19" s="205">
        <v>12</v>
      </c>
      <c r="F19" s="190"/>
      <c r="G19" s="193">
        <f>E19*F19</f>
        <v>0</v>
      </c>
      <c r="H19" s="176"/>
      <c r="I19" s="176"/>
      <c r="J19" s="176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 x14ac:dyDescent="0.2">
      <c r="A20" s="191"/>
      <c r="B20" s="185"/>
      <c r="C20" s="200" t="s">
        <v>102</v>
      </c>
      <c r="D20" s="188"/>
      <c r="E20" s="206"/>
      <c r="F20" s="190"/>
      <c r="G20" s="193"/>
      <c r="H20" s="176"/>
      <c r="I20" s="176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outlineLevel="1" x14ac:dyDescent="0.2">
      <c r="A21" s="191"/>
      <c r="B21" s="185"/>
      <c r="C21" s="200" t="s">
        <v>106</v>
      </c>
      <c r="D21" s="188"/>
      <c r="E21" s="206">
        <v>12</v>
      </c>
      <c r="F21" s="190"/>
      <c r="G21" s="193"/>
      <c r="H21" s="176"/>
      <c r="I21" s="176"/>
      <c r="J21" s="17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x14ac:dyDescent="0.2">
      <c r="A22" s="192" t="s">
        <v>86</v>
      </c>
      <c r="B22" s="186" t="s">
        <v>71</v>
      </c>
      <c r="C22" s="201" t="s">
        <v>72</v>
      </c>
      <c r="D22" s="189"/>
      <c r="E22" s="207"/>
      <c r="F22" s="250">
        <f>SUM(G23:G23)</f>
        <v>0</v>
      </c>
      <c r="G22" s="251"/>
      <c r="H22" s="118"/>
      <c r="I22" s="118"/>
      <c r="J22" s="118"/>
    </row>
    <row r="23" spans="1:60" outlineLevel="1" x14ac:dyDescent="0.2">
      <c r="A23" s="191">
        <v>7</v>
      </c>
      <c r="B23" s="185" t="s">
        <v>107</v>
      </c>
      <c r="C23" s="199" t="s">
        <v>108</v>
      </c>
      <c r="D23" s="187" t="s">
        <v>109</v>
      </c>
      <c r="E23" s="205">
        <v>1.4846999999999999</v>
      </c>
      <c r="F23" s="190"/>
      <c r="G23" s="193">
        <f>E23*F23</f>
        <v>0</v>
      </c>
      <c r="H23" s="176"/>
      <c r="I23" s="176"/>
      <c r="J23" s="176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x14ac:dyDescent="0.2">
      <c r="A24" s="192" t="s">
        <v>86</v>
      </c>
      <c r="B24" s="186" t="s">
        <v>19</v>
      </c>
      <c r="C24" s="201" t="s">
        <v>73</v>
      </c>
      <c r="D24" s="189"/>
      <c r="E24" s="207"/>
      <c r="F24" s="250">
        <f>SUM(G25:G30)</f>
        <v>0</v>
      </c>
      <c r="G24" s="251"/>
      <c r="H24" s="118"/>
      <c r="I24" s="118"/>
      <c r="J24" s="118"/>
    </row>
    <row r="25" spans="1:60" outlineLevel="1" x14ac:dyDescent="0.2">
      <c r="A25" s="191">
        <v>8</v>
      </c>
      <c r="B25" s="185" t="s">
        <v>110</v>
      </c>
      <c r="C25" s="199" t="s">
        <v>111</v>
      </c>
      <c r="D25" s="187" t="s">
        <v>112</v>
      </c>
      <c r="E25" s="205">
        <v>45</v>
      </c>
      <c r="F25" s="190"/>
      <c r="G25" s="193">
        <f>E25*F25</f>
        <v>0</v>
      </c>
      <c r="H25" s="176"/>
      <c r="I25" s="176"/>
      <c r="J25" s="176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 x14ac:dyDescent="0.2">
      <c r="A26" s="191"/>
      <c r="B26" s="185"/>
      <c r="C26" s="252" t="s">
        <v>113</v>
      </c>
      <c r="D26" s="253"/>
      <c r="E26" s="254"/>
      <c r="F26" s="255"/>
      <c r="G26" s="256"/>
      <c r="H26" s="176"/>
      <c r="I26" s="176"/>
      <c r="J26" s="17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84" t="str">
        <f>C26</f>
        <v>Stavební práce nepostižitelné rozpočtem.</v>
      </c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91"/>
      <c r="B27" s="185"/>
      <c r="C27" s="200" t="s">
        <v>114</v>
      </c>
      <c r="D27" s="188"/>
      <c r="E27" s="206"/>
      <c r="F27" s="190"/>
      <c r="G27" s="193"/>
      <c r="H27" s="176"/>
      <c r="I27" s="176"/>
      <c r="J27" s="17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outlineLevel="1" x14ac:dyDescent="0.2">
      <c r="A28" s="191"/>
      <c r="B28" s="185"/>
      <c r="C28" s="200" t="s">
        <v>115</v>
      </c>
      <c r="D28" s="188"/>
      <c r="E28" s="206">
        <v>20</v>
      </c>
      <c r="F28" s="190"/>
      <c r="G28" s="193"/>
      <c r="H28" s="176"/>
      <c r="I28" s="176"/>
      <c r="J28" s="17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outlineLevel="1" x14ac:dyDescent="0.2">
      <c r="A29" s="191"/>
      <c r="B29" s="185"/>
      <c r="C29" s="200" t="s">
        <v>116</v>
      </c>
      <c r="D29" s="188"/>
      <c r="E29" s="206"/>
      <c r="F29" s="190"/>
      <c r="G29" s="193"/>
      <c r="H29" s="176"/>
      <c r="I29" s="176"/>
      <c r="J29" s="176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outlineLevel="1" x14ac:dyDescent="0.2">
      <c r="A30" s="191"/>
      <c r="B30" s="185"/>
      <c r="C30" s="200" t="s">
        <v>117</v>
      </c>
      <c r="D30" s="188"/>
      <c r="E30" s="206">
        <v>25</v>
      </c>
      <c r="F30" s="190"/>
      <c r="G30" s="193"/>
      <c r="H30" s="176"/>
      <c r="I30" s="176"/>
      <c r="J30" s="176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x14ac:dyDescent="0.2">
      <c r="A31" s="192" t="s">
        <v>86</v>
      </c>
      <c r="B31" s="186" t="s">
        <v>74</v>
      </c>
      <c r="C31" s="201" t="s">
        <v>75</v>
      </c>
      <c r="D31" s="189"/>
      <c r="E31" s="207"/>
      <c r="F31" s="250">
        <f>SUM(G32:G99)</f>
        <v>0</v>
      </c>
      <c r="G31" s="251"/>
      <c r="H31" s="118"/>
      <c r="I31" s="118"/>
      <c r="J31" s="118"/>
    </row>
    <row r="32" spans="1:60" outlineLevel="1" x14ac:dyDescent="0.2">
      <c r="A32" s="191">
        <v>9</v>
      </c>
      <c r="B32" s="185" t="s">
        <v>118</v>
      </c>
      <c r="C32" s="199" t="s">
        <v>119</v>
      </c>
      <c r="D32" s="187" t="s">
        <v>101</v>
      </c>
      <c r="E32" s="205">
        <v>102</v>
      </c>
      <c r="F32" s="190"/>
      <c r="G32" s="193">
        <f>E32*F32</f>
        <v>0</v>
      </c>
      <c r="H32" s="176"/>
      <c r="I32" s="176"/>
      <c r="J32" s="176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outlineLevel="1" x14ac:dyDescent="0.2">
      <c r="A33" s="191"/>
      <c r="B33" s="185"/>
      <c r="C33" s="200" t="s">
        <v>120</v>
      </c>
      <c r="D33" s="188"/>
      <c r="E33" s="206"/>
      <c r="F33" s="190"/>
      <c r="G33" s="193"/>
      <c r="H33" s="176"/>
      <c r="I33" s="176"/>
      <c r="J33" s="176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 x14ac:dyDescent="0.2">
      <c r="A34" s="191"/>
      <c r="B34" s="185"/>
      <c r="C34" s="200" t="s">
        <v>121</v>
      </c>
      <c r="D34" s="188"/>
      <c r="E34" s="206">
        <v>69</v>
      </c>
      <c r="F34" s="190"/>
      <c r="G34" s="193"/>
      <c r="H34" s="176"/>
      <c r="I34" s="176"/>
      <c r="J34" s="176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outlineLevel="1" x14ac:dyDescent="0.2">
      <c r="A35" s="191"/>
      <c r="B35" s="185"/>
      <c r="C35" s="200" t="s">
        <v>122</v>
      </c>
      <c r="D35" s="188"/>
      <c r="E35" s="206"/>
      <c r="F35" s="190"/>
      <c r="G35" s="193"/>
      <c r="H35" s="176"/>
      <c r="I35" s="176"/>
      <c r="J35" s="176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outlineLevel="1" x14ac:dyDescent="0.2">
      <c r="A36" s="191"/>
      <c r="B36" s="185"/>
      <c r="C36" s="200" t="s">
        <v>123</v>
      </c>
      <c r="D36" s="188"/>
      <c r="E36" s="206">
        <v>33</v>
      </c>
      <c r="F36" s="190"/>
      <c r="G36" s="193"/>
      <c r="H36" s="176"/>
      <c r="I36" s="176"/>
      <c r="J36" s="176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 x14ac:dyDescent="0.2">
      <c r="A37" s="191">
        <v>10</v>
      </c>
      <c r="B37" s="185" t="s">
        <v>124</v>
      </c>
      <c r="C37" s="199" t="s">
        <v>125</v>
      </c>
      <c r="D37" s="187" t="s">
        <v>101</v>
      </c>
      <c r="E37" s="205">
        <v>94.5</v>
      </c>
      <c r="F37" s="190"/>
      <c r="G37" s="193">
        <f>E37*F37</f>
        <v>0</v>
      </c>
      <c r="H37" s="176"/>
      <c r="I37" s="176"/>
      <c r="J37" s="176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outlineLevel="1" x14ac:dyDescent="0.2">
      <c r="A38" s="191"/>
      <c r="B38" s="185"/>
      <c r="C38" s="200" t="s">
        <v>126</v>
      </c>
      <c r="D38" s="188"/>
      <c r="E38" s="206"/>
      <c r="F38" s="190"/>
      <c r="G38" s="193"/>
      <c r="H38" s="176"/>
      <c r="I38" s="176"/>
      <c r="J38" s="176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 x14ac:dyDescent="0.2">
      <c r="A39" s="191"/>
      <c r="B39" s="185"/>
      <c r="C39" s="200" t="s">
        <v>127</v>
      </c>
      <c r="D39" s="188"/>
      <c r="E39" s="206">
        <v>17.5</v>
      </c>
      <c r="F39" s="190"/>
      <c r="G39" s="193"/>
      <c r="H39" s="176"/>
      <c r="I39" s="176"/>
      <c r="J39" s="176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 x14ac:dyDescent="0.2">
      <c r="A40" s="191"/>
      <c r="B40" s="185"/>
      <c r="C40" s="200" t="s">
        <v>128</v>
      </c>
      <c r="D40" s="188"/>
      <c r="E40" s="206"/>
      <c r="F40" s="190"/>
      <c r="G40" s="193"/>
      <c r="H40" s="176"/>
      <c r="I40" s="176"/>
      <c r="J40" s="176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 x14ac:dyDescent="0.2">
      <c r="A41" s="191"/>
      <c r="B41" s="185"/>
      <c r="C41" s="200" t="s">
        <v>129</v>
      </c>
      <c r="D41" s="188"/>
      <c r="E41" s="206">
        <v>10</v>
      </c>
      <c r="F41" s="190"/>
      <c r="G41" s="193"/>
      <c r="H41" s="176"/>
      <c r="I41" s="176"/>
      <c r="J41" s="176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 x14ac:dyDescent="0.2">
      <c r="A42" s="191"/>
      <c r="B42" s="185"/>
      <c r="C42" s="200" t="s">
        <v>130</v>
      </c>
      <c r="D42" s="188"/>
      <c r="E42" s="206"/>
      <c r="F42" s="190"/>
      <c r="G42" s="193"/>
      <c r="H42" s="176"/>
      <c r="I42" s="176"/>
      <c r="J42" s="176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 x14ac:dyDescent="0.2">
      <c r="A43" s="191"/>
      <c r="B43" s="185"/>
      <c r="C43" s="200" t="s">
        <v>131</v>
      </c>
      <c r="D43" s="188"/>
      <c r="E43" s="206">
        <v>23</v>
      </c>
      <c r="F43" s="190"/>
      <c r="G43" s="193"/>
      <c r="H43" s="176"/>
      <c r="I43" s="176"/>
      <c r="J43" s="176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outlineLevel="1" x14ac:dyDescent="0.2">
      <c r="A44" s="191"/>
      <c r="B44" s="185"/>
      <c r="C44" s="200" t="s">
        <v>132</v>
      </c>
      <c r="D44" s="188"/>
      <c r="E44" s="206"/>
      <c r="F44" s="190"/>
      <c r="G44" s="193"/>
      <c r="H44" s="176"/>
      <c r="I44" s="176"/>
      <c r="J44" s="176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outlineLevel="1" x14ac:dyDescent="0.2">
      <c r="A45" s="191"/>
      <c r="B45" s="185"/>
      <c r="C45" s="200" t="s">
        <v>133</v>
      </c>
      <c r="D45" s="188"/>
      <c r="E45" s="206">
        <v>44</v>
      </c>
      <c r="F45" s="190"/>
      <c r="G45" s="193"/>
      <c r="H45" s="176"/>
      <c r="I45" s="176"/>
      <c r="J45" s="176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outlineLevel="1" x14ac:dyDescent="0.2">
      <c r="A46" s="191">
        <v>11</v>
      </c>
      <c r="B46" s="185" t="s">
        <v>134</v>
      </c>
      <c r="C46" s="199" t="s">
        <v>135</v>
      </c>
      <c r="D46" s="187" t="s">
        <v>101</v>
      </c>
      <c r="E46" s="205">
        <v>12</v>
      </c>
      <c r="F46" s="190"/>
      <c r="G46" s="193">
        <f>E46*F46</f>
        <v>0</v>
      </c>
      <c r="H46" s="176"/>
      <c r="I46" s="176"/>
      <c r="J46" s="176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</row>
    <row r="47" spans="1:60" outlineLevel="1" x14ac:dyDescent="0.2">
      <c r="A47" s="191"/>
      <c r="B47" s="185"/>
      <c r="C47" s="200" t="s">
        <v>136</v>
      </c>
      <c r="D47" s="188"/>
      <c r="E47" s="206"/>
      <c r="F47" s="190"/>
      <c r="G47" s="193"/>
      <c r="H47" s="176"/>
      <c r="I47" s="176"/>
      <c r="J47" s="176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 x14ac:dyDescent="0.2">
      <c r="A48" s="191"/>
      <c r="B48" s="185"/>
      <c r="C48" s="200" t="s">
        <v>137</v>
      </c>
      <c r="D48" s="188"/>
      <c r="E48" s="206">
        <v>12</v>
      </c>
      <c r="F48" s="190"/>
      <c r="G48" s="193"/>
      <c r="H48" s="176"/>
      <c r="I48" s="176"/>
      <c r="J48" s="176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 x14ac:dyDescent="0.2">
      <c r="A49" s="191">
        <v>12</v>
      </c>
      <c r="B49" s="185" t="s">
        <v>138</v>
      </c>
      <c r="C49" s="199" t="s">
        <v>139</v>
      </c>
      <c r="D49" s="187" t="s">
        <v>101</v>
      </c>
      <c r="E49" s="205">
        <v>27.9</v>
      </c>
      <c r="F49" s="190"/>
      <c r="G49" s="193">
        <f>E49*F49</f>
        <v>0</v>
      </c>
      <c r="H49" s="176"/>
      <c r="I49" s="176"/>
      <c r="J49" s="176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 x14ac:dyDescent="0.2">
      <c r="A50" s="191"/>
      <c r="B50" s="185"/>
      <c r="C50" s="200" t="s">
        <v>136</v>
      </c>
      <c r="D50" s="188"/>
      <c r="E50" s="206"/>
      <c r="F50" s="190"/>
      <c r="G50" s="193"/>
      <c r="H50" s="176"/>
      <c r="I50" s="176"/>
      <c r="J50" s="176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outlineLevel="1" x14ac:dyDescent="0.2">
      <c r="A51" s="191"/>
      <c r="B51" s="185"/>
      <c r="C51" s="200" t="s">
        <v>140</v>
      </c>
      <c r="D51" s="188"/>
      <c r="E51" s="206">
        <v>18.600000000000001</v>
      </c>
      <c r="F51" s="190"/>
      <c r="G51" s="193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 x14ac:dyDescent="0.2">
      <c r="A52" s="191"/>
      <c r="B52" s="185"/>
      <c r="C52" s="200" t="s">
        <v>141</v>
      </c>
      <c r="D52" s="188"/>
      <c r="E52" s="206"/>
      <c r="F52" s="190"/>
      <c r="G52" s="193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 x14ac:dyDescent="0.2">
      <c r="A53" s="191"/>
      <c r="B53" s="185"/>
      <c r="C53" s="200" t="s">
        <v>142</v>
      </c>
      <c r="D53" s="188"/>
      <c r="E53" s="206">
        <v>9.3000000000000007</v>
      </c>
      <c r="F53" s="190"/>
      <c r="G53" s="193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ht="22.5" outlineLevel="1" x14ac:dyDescent="0.2">
      <c r="A54" s="191">
        <v>13</v>
      </c>
      <c r="B54" s="185" t="s">
        <v>143</v>
      </c>
      <c r="C54" s="199" t="s">
        <v>144</v>
      </c>
      <c r="D54" s="187" t="s">
        <v>101</v>
      </c>
      <c r="E54" s="205">
        <v>102</v>
      </c>
      <c r="F54" s="190"/>
      <c r="G54" s="193">
        <f>E54*F54</f>
        <v>0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 x14ac:dyDescent="0.2">
      <c r="A55" s="191"/>
      <c r="B55" s="185"/>
      <c r="C55" s="200" t="s">
        <v>120</v>
      </c>
      <c r="D55" s="188"/>
      <c r="E55" s="206"/>
      <c r="F55" s="190"/>
      <c r="G55" s="193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outlineLevel="1" x14ac:dyDescent="0.2">
      <c r="A56" s="191"/>
      <c r="B56" s="185"/>
      <c r="C56" s="200" t="s">
        <v>121</v>
      </c>
      <c r="D56" s="188"/>
      <c r="E56" s="206">
        <v>69</v>
      </c>
      <c r="F56" s="190"/>
      <c r="G56" s="193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outlineLevel="1" x14ac:dyDescent="0.2">
      <c r="A57" s="191"/>
      <c r="B57" s="185"/>
      <c r="C57" s="200" t="s">
        <v>122</v>
      </c>
      <c r="D57" s="188"/>
      <c r="E57" s="206"/>
      <c r="F57" s="190"/>
      <c r="G57" s="193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</row>
    <row r="58" spans="1:60" outlineLevel="1" x14ac:dyDescent="0.2">
      <c r="A58" s="191"/>
      <c r="B58" s="185"/>
      <c r="C58" s="200" t="s">
        <v>123</v>
      </c>
      <c r="D58" s="188"/>
      <c r="E58" s="206">
        <v>33</v>
      </c>
      <c r="F58" s="190"/>
      <c r="G58" s="193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ht="22.5" outlineLevel="1" x14ac:dyDescent="0.2">
      <c r="A59" s="191">
        <v>14</v>
      </c>
      <c r="B59" s="185" t="s">
        <v>145</v>
      </c>
      <c r="C59" s="199" t="s">
        <v>146</v>
      </c>
      <c r="D59" s="187" t="s">
        <v>101</v>
      </c>
      <c r="E59" s="205">
        <v>94.5</v>
      </c>
      <c r="F59" s="190"/>
      <c r="G59" s="193">
        <f>E59*F59</f>
        <v>0</v>
      </c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</row>
    <row r="60" spans="1:60" outlineLevel="1" x14ac:dyDescent="0.2">
      <c r="A60" s="191"/>
      <c r="B60" s="185"/>
      <c r="C60" s="200" t="s">
        <v>126</v>
      </c>
      <c r="D60" s="188"/>
      <c r="E60" s="206"/>
      <c r="F60" s="190"/>
      <c r="G60" s="193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outlineLevel="1" x14ac:dyDescent="0.2">
      <c r="A61" s="191"/>
      <c r="B61" s="185"/>
      <c r="C61" s="200" t="s">
        <v>127</v>
      </c>
      <c r="D61" s="188"/>
      <c r="E61" s="206">
        <v>17.5</v>
      </c>
      <c r="F61" s="190"/>
      <c r="G61" s="193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 x14ac:dyDescent="0.2">
      <c r="A62" s="191"/>
      <c r="B62" s="185"/>
      <c r="C62" s="200" t="s">
        <v>128</v>
      </c>
      <c r="D62" s="188"/>
      <c r="E62" s="206"/>
      <c r="F62" s="190"/>
      <c r="G62" s="193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 x14ac:dyDescent="0.2">
      <c r="A63" s="191"/>
      <c r="B63" s="185"/>
      <c r="C63" s="200" t="s">
        <v>129</v>
      </c>
      <c r="D63" s="188"/>
      <c r="E63" s="206">
        <v>10</v>
      </c>
      <c r="F63" s="190"/>
      <c r="G63" s="193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outlineLevel="1" x14ac:dyDescent="0.2">
      <c r="A64" s="191"/>
      <c r="B64" s="185"/>
      <c r="C64" s="200" t="s">
        <v>130</v>
      </c>
      <c r="D64" s="188"/>
      <c r="E64" s="206"/>
      <c r="F64" s="190"/>
      <c r="G64" s="193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outlineLevel="1" x14ac:dyDescent="0.2">
      <c r="A65" s="191"/>
      <c r="B65" s="185"/>
      <c r="C65" s="200" t="s">
        <v>131</v>
      </c>
      <c r="D65" s="188"/>
      <c r="E65" s="206">
        <v>23</v>
      </c>
      <c r="F65" s="190"/>
      <c r="G65" s="193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</row>
    <row r="66" spans="1:60" outlineLevel="1" x14ac:dyDescent="0.2">
      <c r="A66" s="191"/>
      <c r="B66" s="185"/>
      <c r="C66" s="200" t="s">
        <v>132</v>
      </c>
      <c r="D66" s="188"/>
      <c r="E66" s="206"/>
      <c r="F66" s="190"/>
      <c r="G66" s="193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outlineLevel="1" x14ac:dyDescent="0.2">
      <c r="A67" s="191"/>
      <c r="B67" s="185"/>
      <c r="C67" s="200" t="s">
        <v>133</v>
      </c>
      <c r="D67" s="188"/>
      <c r="E67" s="206">
        <v>44</v>
      </c>
      <c r="F67" s="190"/>
      <c r="G67" s="193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</row>
    <row r="68" spans="1:60" ht="22.5" outlineLevel="1" x14ac:dyDescent="0.2">
      <c r="A68" s="191">
        <v>15</v>
      </c>
      <c r="B68" s="185" t="s">
        <v>147</v>
      </c>
      <c r="C68" s="199" t="s">
        <v>148</v>
      </c>
      <c r="D68" s="187" t="s">
        <v>101</v>
      </c>
      <c r="E68" s="205">
        <v>52.9</v>
      </c>
      <c r="F68" s="190"/>
      <c r="G68" s="193">
        <f>E68*F68</f>
        <v>0</v>
      </c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</row>
    <row r="69" spans="1:60" outlineLevel="1" x14ac:dyDescent="0.2">
      <c r="A69" s="191"/>
      <c r="B69" s="185"/>
      <c r="C69" s="200" t="s">
        <v>136</v>
      </c>
      <c r="D69" s="188"/>
      <c r="E69" s="206"/>
      <c r="F69" s="190"/>
      <c r="G69" s="193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</row>
    <row r="70" spans="1:60" outlineLevel="1" x14ac:dyDescent="0.2">
      <c r="A70" s="191"/>
      <c r="B70" s="185"/>
      <c r="C70" s="200" t="s">
        <v>137</v>
      </c>
      <c r="D70" s="188"/>
      <c r="E70" s="206">
        <v>12</v>
      </c>
      <c r="F70" s="190"/>
      <c r="G70" s="193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</row>
    <row r="71" spans="1:60" outlineLevel="1" x14ac:dyDescent="0.2">
      <c r="A71" s="191"/>
      <c r="B71" s="185"/>
      <c r="C71" s="200" t="s">
        <v>136</v>
      </c>
      <c r="D71" s="188"/>
      <c r="E71" s="206"/>
      <c r="F71" s="190"/>
      <c r="G71" s="193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</row>
    <row r="72" spans="1:60" outlineLevel="1" x14ac:dyDescent="0.2">
      <c r="A72" s="191"/>
      <c r="B72" s="185"/>
      <c r="C72" s="200" t="s">
        <v>140</v>
      </c>
      <c r="D72" s="188"/>
      <c r="E72" s="206">
        <v>18.600000000000001</v>
      </c>
      <c r="F72" s="190"/>
      <c r="G72" s="193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</row>
    <row r="73" spans="1:60" outlineLevel="1" x14ac:dyDescent="0.2">
      <c r="A73" s="191"/>
      <c r="B73" s="185"/>
      <c r="C73" s="200" t="s">
        <v>141</v>
      </c>
      <c r="D73" s="188"/>
      <c r="E73" s="206"/>
      <c r="F73" s="190"/>
      <c r="G73" s="193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</row>
    <row r="74" spans="1:60" outlineLevel="1" x14ac:dyDescent="0.2">
      <c r="A74" s="191"/>
      <c r="B74" s="185"/>
      <c r="C74" s="200" t="s">
        <v>142</v>
      </c>
      <c r="D74" s="188"/>
      <c r="E74" s="206">
        <v>9.3000000000000007</v>
      </c>
      <c r="F74" s="190"/>
      <c r="G74" s="193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</row>
    <row r="75" spans="1:60" outlineLevel="1" x14ac:dyDescent="0.2">
      <c r="A75" s="191"/>
      <c r="B75" s="185"/>
      <c r="C75" s="200" t="s">
        <v>149</v>
      </c>
      <c r="D75" s="188"/>
      <c r="E75" s="206"/>
      <c r="F75" s="190"/>
      <c r="G75" s="193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</row>
    <row r="76" spans="1:60" outlineLevel="1" x14ac:dyDescent="0.2">
      <c r="A76" s="191"/>
      <c r="B76" s="185"/>
      <c r="C76" s="200" t="s">
        <v>150</v>
      </c>
      <c r="D76" s="188"/>
      <c r="E76" s="206">
        <v>13</v>
      </c>
      <c r="F76" s="190"/>
      <c r="G76" s="193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</row>
    <row r="77" spans="1:60" outlineLevel="1" x14ac:dyDescent="0.2">
      <c r="A77" s="191">
        <v>16</v>
      </c>
      <c r="B77" s="185" t="s">
        <v>151</v>
      </c>
      <c r="C77" s="199" t="s">
        <v>152</v>
      </c>
      <c r="D77" s="187" t="s">
        <v>89</v>
      </c>
      <c r="E77" s="205">
        <v>7.28</v>
      </c>
      <c r="F77" s="190"/>
      <c r="G77" s="193">
        <f>E77*F77</f>
        <v>0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</row>
    <row r="78" spans="1:60" outlineLevel="1" x14ac:dyDescent="0.2">
      <c r="A78" s="191">
        <v>17</v>
      </c>
      <c r="B78" s="185" t="s">
        <v>153</v>
      </c>
      <c r="C78" s="199" t="s">
        <v>154</v>
      </c>
      <c r="D78" s="187" t="s">
        <v>89</v>
      </c>
      <c r="E78" s="205">
        <v>7.2904200000000001</v>
      </c>
      <c r="F78" s="190"/>
      <c r="G78" s="193">
        <f>E78*F78</f>
        <v>0</v>
      </c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</row>
    <row r="79" spans="1:60" outlineLevel="1" x14ac:dyDescent="0.2">
      <c r="A79" s="191"/>
      <c r="B79" s="185"/>
      <c r="C79" s="200" t="s">
        <v>120</v>
      </c>
      <c r="D79" s="188"/>
      <c r="E79" s="206"/>
      <c r="F79" s="190"/>
      <c r="G79" s="193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</row>
    <row r="80" spans="1:60" outlineLevel="1" x14ac:dyDescent="0.2">
      <c r="A80" s="191"/>
      <c r="B80" s="185"/>
      <c r="C80" s="200" t="s">
        <v>155</v>
      </c>
      <c r="D80" s="188"/>
      <c r="E80" s="206">
        <v>1.3662000000000001</v>
      </c>
      <c r="F80" s="190"/>
      <c r="G80" s="193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</row>
    <row r="81" spans="1:60" outlineLevel="1" x14ac:dyDescent="0.2">
      <c r="A81" s="191"/>
      <c r="B81" s="185"/>
      <c r="C81" s="200" t="s">
        <v>122</v>
      </c>
      <c r="D81" s="188"/>
      <c r="E81" s="206"/>
      <c r="F81" s="190"/>
      <c r="G81" s="193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</row>
    <row r="82" spans="1:60" outlineLevel="1" x14ac:dyDescent="0.2">
      <c r="A82" s="191"/>
      <c r="B82" s="185"/>
      <c r="C82" s="200" t="s">
        <v>156</v>
      </c>
      <c r="D82" s="188"/>
      <c r="E82" s="206">
        <v>0.65339999999999998</v>
      </c>
      <c r="F82" s="190"/>
      <c r="G82" s="193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</row>
    <row r="83" spans="1:60" outlineLevel="1" x14ac:dyDescent="0.2">
      <c r="A83" s="191"/>
      <c r="B83" s="185"/>
      <c r="C83" s="200" t="s">
        <v>126</v>
      </c>
      <c r="D83" s="188"/>
      <c r="E83" s="206"/>
      <c r="F83" s="190"/>
      <c r="G83" s="193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</row>
    <row r="84" spans="1:60" outlineLevel="1" x14ac:dyDescent="0.2">
      <c r="A84" s="191"/>
      <c r="B84" s="185"/>
      <c r="C84" s="200" t="s">
        <v>157</v>
      </c>
      <c r="D84" s="188"/>
      <c r="E84" s="206">
        <v>0.4909</v>
      </c>
      <c r="F84" s="190"/>
      <c r="G84" s="193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</row>
    <row r="85" spans="1:60" outlineLevel="1" x14ac:dyDescent="0.2">
      <c r="A85" s="191"/>
      <c r="B85" s="185"/>
      <c r="C85" s="200" t="s">
        <v>158</v>
      </c>
      <c r="D85" s="188"/>
      <c r="E85" s="206"/>
      <c r="F85" s="190"/>
      <c r="G85" s="193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</row>
    <row r="86" spans="1:60" outlineLevel="1" x14ac:dyDescent="0.2">
      <c r="A86" s="191"/>
      <c r="B86" s="185"/>
      <c r="C86" s="200" t="s">
        <v>159</v>
      </c>
      <c r="D86" s="188"/>
      <c r="E86" s="206">
        <v>0.28050000000000003</v>
      </c>
      <c r="F86" s="190"/>
      <c r="G86" s="193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</row>
    <row r="87" spans="1:60" outlineLevel="1" x14ac:dyDescent="0.2">
      <c r="A87" s="191"/>
      <c r="B87" s="185"/>
      <c r="C87" s="200" t="s">
        <v>130</v>
      </c>
      <c r="D87" s="188"/>
      <c r="E87" s="206"/>
      <c r="F87" s="190"/>
      <c r="G87" s="193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  <c r="BE87" s="177"/>
      <c r="BF87" s="177"/>
      <c r="BG87" s="177"/>
      <c r="BH87" s="177"/>
    </row>
    <row r="88" spans="1:60" outlineLevel="1" x14ac:dyDescent="0.2">
      <c r="A88" s="191"/>
      <c r="B88" s="185"/>
      <c r="C88" s="200" t="s">
        <v>160</v>
      </c>
      <c r="D88" s="188"/>
      <c r="E88" s="206">
        <v>0.63759999999999994</v>
      </c>
      <c r="F88" s="190"/>
      <c r="G88" s="193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</row>
    <row r="89" spans="1:60" outlineLevel="1" x14ac:dyDescent="0.2">
      <c r="A89" s="191"/>
      <c r="B89" s="185"/>
      <c r="C89" s="200" t="s">
        <v>132</v>
      </c>
      <c r="D89" s="188"/>
      <c r="E89" s="206"/>
      <c r="F89" s="190"/>
      <c r="G89" s="193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</row>
    <row r="90" spans="1:60" outlineLevel="1" x14ac:dyDescent="0.2">
      <c r="A90" s="191"/>
      <c r="B90" s="185"/>
      <c r="C90" s="200" t="s">
        <v>161</v>
      </c>
      <c r="D90" s="188"/>
      <c r="E90" s="206">
        <v>1.2197</v>
      </c>
      <c r="F90" s="190"/>
      <c r="G90" s="193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</row>
    <row r="91" spans="1:60" outlineLevel="1" x14ac:dyDescent="0.2">
      <c r="A91" s="191"/>
      <c r="B91" s="185"/>
      <c r="C91" s="200" t="s">
        <v>136</v>
      </c>
      <c r="D91" s="188"/>
      <c r="E91" s="206"/>
      <c r="F91" s="190"/>
      <c r="G91" s="193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</row>
    <row r="92" spans="1:60" outlineLevel="1" x14ac:dyDescent="0.2">
      <c r="A92" s="191"/>
      <c r="B92" s="185"/>
      <c r="C92" s="200" t="s">
        <v>162</v>
      </c>
      <c r="D92" s="188"/>
      <c r="E92" s="206">
        <v>0.58079999999999998</v>
      </c>
      <c r="F92" s="190"/>
      <c r="G92" s="193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</row>
    <row r="93" spans="1:60" outlineLevel="1" x14ac:dyDescent="0.2">
      <c r="A93" s="191"/>
      <c r="B93" s="185"/>
      <c r="C93" s="200" t="s">
        <v>136</v>
      </c>
      <c r="D93" s="188"/>
      <c r="E93" s="206"/>
      <c r="F93" s="190"/>
      <c r="G93" s="193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</row>
    <row r="94" spans="1:60" outlineLevel="1" x14ac:dyDescent="0.2">
      <c r="A94" s="191"/>
      <c r="B94" s="185"/>
      <c r="C94" s="200" t="s">
        <v>163</v>
      </c>
      <c r="D94" s="188"/>
      <c r="E94" s="206">
        <v>0.9002</v>
      </c>
      <c r="F94" s="190"/>
      <c r="G94" s="193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</row>
    <row r="95" spans="1:60" outlineLevel="1" x14ac:dyDescent="0.2">
      <c r="A95" s="191"/>
      <c r="B95" s="185"/>
      <c r="C95" s="200" t="s">
        <v>141</v>
      </c>
      <c r="D95" s="188"/>
      <c r="E95" s="206"/>
      <c r="F95" s="190"/>
      <c r="G95" s="193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</row>
    <row r="96" spans="1:60" outlineLevel="1" x14ac:dyDescent="0.2">
      <c r="A96" s="191"/>
      <c r="B96" s="185"/>
      <c r="C96" s="200" t="s">
        <v>164</v>
      </c>
      <c r="D96" s="188"/>
      <c r="E96" s="206">
        <v>0.53200000000000003</v>
      </c>
      <c r="F96" s="190"/>
      <c r="G96" s="193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</row>
    <row r="97" spans="1:60" outlineLevel="1" x14ac:dyDescent="0.2">
      <c r="A97" s="191"/>
      <c r="B97" s="185"/>
      <c r="C97" s="200" t="s">
        <v>149</v>
      </c>
      <c r="D97" s="188"/>
      <c r="E97" s="206"/>
      <c r="F97" s="190"/>
      <c r="G97" s="193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</row>
    <row r="98" spans="1:60" outlineLevel="1" x14ac:dyDescent="0.2">
      <c r="A98" s="191"/>
      <c r="B98" s="185"/>
      <c r="C98" s="200" t="s">
        <v>165</v>
      </c>
      <c r="D98" s="188"/>
      <c r="E98" s="206">
        <v>0.62919999999999998</v>
      </c>
      <c r="F98" s="190"/>
      <c r="G98" s="193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</row>
    <row r="99" spans="1:60" ht="22.5" outlineLevel="1" x14ac:dyDescent="0.2">
      <c r="A99" s="191">
        <v>18</v>
      </c>
      <c r="B99" s="185" t="s">
        <v>166</v>
      </c>
      <c r="C99" s="199" t="s">
        <v>167</v>
      </c>
      <c r="D99" s="187" t="s">
        <v>168</v>
      </c>
      <c r="E99" s="205">
        <v>1741.7224000000001</v>
      </c>
      <c r="F99" s="190"/>
      <c r="G99" s="193">
        <f>E99*F99</f>
        <v>0</v>
      </c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</row>
    <row r="100" spans="1:60" x14ac:dyDescent="0.2">
      <c r="A100" s="192" t="s">
        <v>86</v>
      </c>
      <c r="B100" s="186" t="s">
        <v>76</v>
      </c>
      <c r="C100" s="201" t="s">
        <v>77</v>
      </c>
      <c r="D100" s="189"/>
      <c r="E100" s="207"/>
      <c r="F100" s="250">
        <f>SUM(G101:G107)</f>
        <v>0</v>
      </c>
      <c r="G100" s="251"/>
    </row>
    <row r="101" spans="1:60" outlineLevel="1" x14ac:dyDescent="0.2">
      <c r="A101" s="191">
        <v>19</v>
      </c>
      <c r="B101" s="185" t="s">
        <v>169</v>
      </c>
      <c r="C101" s="199" t="s">
        <v>170</v>
      </c>
      <c r="D101" s="187" t="s">
        <v>94</v>
      </c>
      <c r="E101" s="205">
        <v>6.25</v>
      </c>
      <c r="F101" s="190"/>
      <c r="G101" s="193">
        <f>E101*F101</f>
        <v>0</v>
      </c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</row>
    <row r="102" spans="1:60" outlineLevel="1" x14ac:dyDescent="0.2">
      <c r="A102" s="191"/>
      <c r="B102" s="185"/>
      <c r="C102" s="200" t="s">
        <v>171</v>
      </c>
      <c r="D102" s="188"/>
      <c r="E102" s="206"/>
      <c r="F102" s="190"/>
      <c r="G102" s="193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</row>
    <row r="103" spans="1:60" outlineLevel="1" x14ac:dyDescent="0.2">
      <c r="A103" s="191"/>
      <c r="B103" s="185"/>
      <c r="C103" s="200" t="s">
        <v>172</v>
      </c>
      <c r="D103" s="188"/>
      <c r="E103" s="206">
        <v>6.25</v>
      </c>
      <c r="F103" s="190"/>
      <c r="G103" s="193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</row>
    <row r="104" spans="1:60" outlineLevel="1" x14ac:dyDescent="0.2">
      <c r="A104" s="191">
        <v>20</v>
      </c>
      <c r="B104" s="185" t="s">
        <v>173</v>
      </c>
      <c r="C104" s="199" t="s">
        <v>174</v>
      </c>
      <c r="D104" s="187" t="s">
        <v>94</v>
      </c>
      <c r="E104" s="205">
        <v>6.25</v>
      </c>
      <c r="F104" s="190"/>
      <c r="G104" s="193">
        <f>E104*F104</f>
        <v>0</v>
      </c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</row>
    <row r="105" spans="1:60" outlineLevel="1" x14ac:dyDescent="0.2">
      <c r="A105" s="191"/>
      <c r="B105" s="185"/>
      <c r="C105" s="252" t="s">
        <v>175</v>
      </c>
      <c r="D105" s="253"/>
      <c r="E105" s="254"/>
      <c r="F105" s="255"/>
      <c r="G105" s="256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84" t="str">
        <f>C105</f>
        <v>Dodávka a montáž krytiny z tašek základních  a polovičních včetně spojovacích prostředků.</v>
      </c>
      <c r="BB105" s="177"/>
      <c r="BC105" s="177"/>
      <c r="BD105" s="177"/>
      <c r="BE105" s="177"/>
      <c r="BF105" s="177"/>
      <c r="BG105" s="177"/>
      <c r="BH105" s="177"/>
    </row>
    <row r="106" spans="1:60" outlineLevel="1" x14ac:dyDescent="0.2">
      <c r="A106" s="191"/>
      <c r="B106" s="185"/>
      <c r="C106" s="200" t="s">
        <v>172</v>
      </c>
      <c r="D106" s="188"/>
      <c r="E106" s="206">
        <v>6.25</v>
      </c>
      <c r="F106" s="190"/>
      <c r="G106" s="193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77"/>
      <c r="AZ106" s="177"/>
      <c r="BA106" s="177"/>
      <c r="BB106" s="177"/>
      <c r="BC106" s="177"/>
      <c r="BD106" s="177"/>
      <c r="BE106" s="177"/>
      <c r="BF106" s="177"/>
      <c r="BG106" s="177"/>
      <c r="BH106" s="177"/>
    </row>
    <row r="107" spans="1:60" outlineLevel="1" x14ac:dyDescent="0.2">
      <c r="A107" s="191">
        <v>21</v>
      </c>
      <c r="B107" s="185" t="s">
        <v>176</v>
      </c>
      <c r="C107" s="199" t="s">
        <v>177</v>
      </c>
      <c r="D107" s="187" t="s">
        <v>168</v>
      </c>
      <c r="E107" s="205">
        <v>21.987500000000001</v>
      </c>
      <c r="F107" s="190"/>
      <c r="G107" s="193">
        <f>E107*F107</f>
        <v>0</v>
      </c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</row>
    <row r="108" spans="1:60" x14ac:dyDescent="0.2">
      <c r="A108" s="192" t="s">
        <v>86</v>
      </c>
      <c r="B108" s="186" t="s">
        <v>78</v>
      </c>
      <c r="C108" s="201" t="s">
        <v>79</v>
      </c>
      <c r="D108" s="189"/>
      <c r="E108" s="207"/>
      <c r="F108" s="250">
        <f>SUM(G109:G131)</f>
        <v>0</v>
      </c>
      <c r="G108" s="251"/>
    </row>
    <row r="109" spans="1:60" outlineLevel="1" x14ac:dyDescent="0.2">
      <c r="A109" s="191">
        <v>22</v>
      </c>
      <c r="B109" s="185" t="s">
        <v>178</v>
      </c>
      <c r="C109" s="199" t="s">
        <v>179</v>
      </c>
      <c r="D109" s="187" t="s">
        <v>94</v>
      </c>
      <c r="E109" s="205">
        <v>162.12</v>
      </c>
      <c r="F109" s="190"/>
      <c r="G109" s="193">
        <f>E109*F109</f>
        <v>0</v>
      </c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</row>
    <row r="110" spans="1:60" outlineLevel="1" x14ac:dyDescent="0.2">
      <c r="A110" s="191"/>
      <c r="B110" s="185"/>
      <c r="C110" s="252" t="s">
        <v>180</v>
      </c>
      <c r="D110" s="253"/>
      <c r="E110" s="254"/>
      <c r="F110" s="255"/>
      <c r="G110" s="256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84" t="str">
        <f>C110</f>
        <v>včetně montáže, dodávky a demontáže lešení.</v>
      </c>
      <c r="BB110" s="177"/>
      <c r="BC110" s="177"/>
      <c r="BD110" s="177"/>
      <c r="BE110" s="177"/>
      <c r="BF110" s="177"/>
      <c r="BG110" s="177"/>
      <c r="BH110" s="177"/>
    </row>
    <row r="111" spans="1:60" outlineLevel="1" x14ac:dyDescent="0.2">
      <c r="A111" s="191"/>
      <c r="B111" s="185"/>
      <c r="C111" s="200" t="s">
        <v>181</v>
      </c>
      <c r="D111" s="188"/>
      <c r="E111" s="206"/>
      <c r="F111" s="190"/>
      <c r="G111" s="193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</row>
    <row r="112" spans="1:60" outlineLevel="1" x14ac:dyDescent="0.2">
      <c r="A112" s="191"/>
      <c r="B112" s="185"/>
      <c r="C112" s="200" t="s">
        <v>120</v>
      </c>
      <c r="D112" s="188"/>
      <c r="E112" s="206"/>
      <c r="F112" s="190"/>
      <c r="G112" s="193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7"/>
      <c r="AZ112" s="177"/>
      <c r="BA112" s="177"/>
      <c r="BB112" s="177"/>
      <c r="BC112" s="177"/>
      <c r="BD112" s="177"/>
      <c r="BE112" s="177"/>
      <c r="BF112" s="177"/>
      <c r="BG112" s="177"/>
      <c r="BH112" s="177"/>
    </row>
    <row r="113" spans="1:60" outlineLevel="1" x14ac:dyDescent="0.2">
      <c r="A113" s="191"/>
      <c r="B113" s="185"/>
      <c r="C113" s="200" t="s">
        <v>182</v>
      </c>
      <c r="D113" s="188"/>
      <c r="E113" s="206">
        <v>38.64</v>
      </c>
      <c r="F113" s="190"/>
      <c r="G113" s="193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</row>
    <row r="114" spans="1:60" outlineLevel="1" x14ac:dyDescent="0.2">
      <c r="A114" s="191"/>
      <c r="B114" s="185"/>
      <c r="C114" s="200" t="s">
        <v>122</v>
      </c>
      <c r="D114" s="188"/>
      <c r="E114" s="206"/>
      <c r="F114" s="190"/>
      <c r="G114" s="193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</row>
    <row r="115" spans="1:60" outlineLevel="1" x14ac:dyDescent="0.2">
      <c r="A115" s="191"/>
      <c r="B115" s="185"/>
      <c r="C115" s="200" t="s">
        <v>183</v>
      </c>
      <c r="D115" s="188"/>
      <c r="E115" s="206">
        <v>17.82</v>
      </c>
      <c r="F115" s="190"/>
      <c r="G115" s="193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</row>
    <row r="116" spans="1:60" outlineLevel="1" x14ac:dyDescent="0.2">
      <c r="A116" s="191"/>
      <c r="B116" s="185"/>
      <c r="C116" s="200" t="s">
        <v>126</v>
      </c>
      <c r="D116" s="188"/>
      <c r="E116" s="206"/>
      <c r="F116" s="190"/>
      <c r="G116" s="193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7"/>
      <c r="BH116" s="177"/>
    </row>
    <row r="117" spans="1:60" outlineLevel="1" x14ac:dyDescent="0.2">
      <c r="A117" s="191"/>
      <c r="B117" s="185"/>
      <c r="C117" s="200" t="s">
        <v>184</v>
      </c>
      <c r="D117" s="188"/>
      <c r="E117" s="206">
        <v>11.2</v>
      </c>
      <c r="F117" s="190"/>
      <c r="G117" s="193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  <c r="AR117" s="177"/>
      <c r="AS117" s="177"/>
      <c r="AT117" s="177"/>
      <c r="AU117" s="177"/>
      <c r="AV117" s="177"/>
      <c r="AW117" s="177"/>
      <c r="AX117" s="177"/>
      <c r="AY117" s="177"/>
      <c r="AZ117" s="177"/>
      <c r="BA117" s="177"/>
      <c r="BB117" s="177"/>
      <c r="BC117" s="177"/>
      <c r="BD117" s="177"/>
      <c r="BE117" s="177"/>
      <c r="BF117" s="177"/>
      <c r="BG117" s="177"/>
      <c r="BH117" s="177"/>
    </row>
    <row r="118" spans="1:60" outlineLevel="1" x14ac:dyDescent="0.2">
      <c r="A118" s="191"/>
      <c r="B118" s="185"/>
      <c r="C118" s="200" t="s">
        <v>158</v>
      </c>
      <c r="D118" s="188"/>
      <c r="E118" s="206"/>
      <c r="F118" s="190"/>
      <c r="G118" s="193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</row>
    <row r="119" spans="1:60" outlineLevel="1" x14ac:dyDescent="0.2">
      <c r="A119" s="191"/>
      <c r="B119" s="185"/>
      <c r="C119" s="200" t="s">
        <v>185</v>
      </c>
      <c r="D119" s="188"/>
      <c r="E119" s="206">
        <v>6.4</v>
      </c>
      <c r="F119" s="190"/>
      <c r="G119" s="193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  <c r="AR119" s="177"/>
      <c r="AS119" s="177"/>
      <c r="AT119" s="177"/>
      <c r="AU119" s="177"/>
      <c r="AV119" s="177"/>
      <c r="AW119" s="177"/>
      <c r="AX119" s="177"/>
      <c r="AY119" s="177"/>
      <c r="AZ119" s="177"/>
      <c r="BA119" s="177"/>
      <c r="BB119" s="177"/>
      <c r="BC119" s="177"/>
      <c r="BD119" s="177"/>
      <c r="BE119" s="177"/>
      <c r="BF119" s="177"/>
      <c r="BG119" s="177"/>
      <c r="BH119" s="177"/>
    </row>
    <row r="120" spans="1:60" outlineLevel="1" x14ac:dyDescent="0.2">
      <c r="A120" s="191"/>
      <c r="B120" s="185"/>
      <c r="C120" s="200" t="s">
        <v>130</v>
      </c>
      <c r="D120" s="188"/>
      <c r="E120" s="206"/>
      <c r="F120" s="190"/>
      <c r="G120" s="193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  <c r="AL120" s="177"/>
      <c r="AM120" s="177"/>
      <c r="AN120" s="177"/>
      <c r="AO120" s="177"/>
      <c r="AP120" s="177"/>
      <c r="AQ120" s="177"/>
      <c r="AR120" s="177"/>
      <c r="AS120" s="177"/>
      <c r="AT120" s="177"/>
      <c r="AU120" s="177"/>
      <c r="AV120" s="177"/>
      <c r="AW120" s="177"/>
      <c r="AX120" s="177"/>
      <c r="AY120" s="177"/>
      <c r="AZ120" s="177"/>
      <c r="BA120" s="177"/>
      <c r="BB120" s="177"/>
      <c r="BC120" s="177"/>
      <c r="BD120" s="177"/>
      <c r="BE120" s="177"/>
      <c r="BF120" s="177"/>
      <c r="BG120" s="177"/>
      <c r="BH120" s="177"/>
    </row>
    <row r="121" spans="1:60" outlineLevel="1" x14ac:dyDescent="0.2">
      <c r="A121" s="191"/>
      <c r="B121" s="185"/>
      <c r="C121" s="200" t="s">
        <v>186</v>
      </c>
      <c r="D121" s="188"/>
      <c r="E121" s="206">
        <v>14.72</v>
      </c>
      <c r="F121" s="190"/>
      <c r="G121" s="193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</row>
    <row r="122" spans="1:60" outlineLevel="1" x14ac:dyDescent="0.2">
      <c r="A122" s="191"/>
      <c r="B122" s="185"/>
      <c r="C122" s="200" t="s">
        <v>132</v>
      </c>
      <c r="D122" s="188"/>
      <c r="E122" s="206"/>
      <c r="F122" s="190"/>
      <c r="G122" s="193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  <c r="AR122" s="177"/>
      <c r="AS122" s="177"/>
      <c r="AT122" s="177"/>
      <c r="AU122" s="177"/>
      <c r="AV122" s="177"/>
      <c r="AW122" s="177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7"/>
      <c r="BH122" s="177"/>
    </row>
    <row r="123" spans="1:60" outlineLevel="1" x14ac:dyDescent="0.2">
      <c r="A123" s="191"/>
      <c r="B123" s="185"/>
      <c r="C123" s="200" t="s">
        <v>187</v>
      </c>
      <c r="D123" s="188"/>
      <c r="E123" s="206">
        <v>28.16</v>
      </c>
      <c r="F123" s="190"/>
      <c r="G123" s="193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  <c r="AR123" s="177"/>
      <c r="AS123" s="177"/>
      <c r="AT123" s="177"/>
      <c r="AU123" s="177"/>
      <c r="AV123" s="177"/>
      <c r="AW123" s="177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7"/>
      <c r="BH123" s="177"/>
    </row>
    <row r="124" spans="1:60" outlineLevel="1" x14ac:dyDescent="0.2">
      <c r="A124" s="191"/>
      <c r="B124" s="185"/>
      <c r="C124" s="200" t="s">
        <v>136</v>
      </c>
      <c r="D124" s="188"/>
      <c r="E124" s="206"/>
      <c r="F124" s="190"/>
      <c r="G124" s="193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</row>
    <row r="125" spans="1:60" outlineLevel="1" x14ac:dyDescent="0.2">
      <c r="A125" s="191"/>
      <c r="B125" s="185"/>
      <c r="C125" s="200" t="s">
        <v>188</v>
      </c>
      <c r="D125" s="188"/>
      <c r="E125" s="206">
        <v>10.08</v>
      </c>
      <c r="F125" s="190"/>
      <c r="G125" s="193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</row>
    <row r="126" spans="1:60" outlineLevel="1" x14ac:dyDescent="0.2">
      <c r="A126" s="191"/>
      <c r="B126" s="185"/>
      <c r="C126" s="200" t="s">
        <v>136</v>
      </c>
      <c r="D126" s="188"/>
      <c r="E126" s="206"/>
      <c r="F126" s="190"/>
      <c r="G126" s="193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</row>
    <row r="127" spans="1:60" outlineLevel="1" x14ac:dyDescent="0.2">
      <c r="A127" s="191"/>
      <c r="B127" s="185"/>
      <c r="C127" s="200" t="s">
        <v>189</v>
      </c>
      <c r="D127" s="188"/>
      <c r="E127" s="206">
        <v>15.624000000000001</v>
      </c>
      <c r="F127" s="190"/>
      <c r="G127" s="193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</row>
    <row r="128" spans="1:60" outlineLevel="1" x14ac:dyDescent="0.2">
      <c r="A128" s="191"/>
      <c r="B128" s="185"/>
      <c r="C128" s="200" t="s">
        <v>141</v>
      </c>
      <c r="D128" s="188"/>
      <c r="E128" s="206"/>
      <c r="F128" s="190"/>
      <c r="G128" s="193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</row>
    <row r="129" spans="1:60" outlineLevel="1" x14ac:dyDescent="0.2">
      <c r="A129" s="191"/>
      <c r="B129" s="185"/>
      <c r="C129" s="200" t="s">
        <v>190</v>
      </c>
      <c r="D129" s="188"/>
      <c r="E129" s="206">
        <v>8.5559999999999992</v>
      </c>
      <c r="F129" s="190"/>
      <c r="G129" s="193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</row>
    <row r="130" spans="1:60" outlineLevel="1" x14ac:dyDescent="0.2">
      <c r="A130" s="191"/>
      <c r="B130" s="185"/>
      <c r="C130" s="200" t="s">
        <v>149</v>
      </c>
      <c r="D130" s="188"/>
      <c r="E130" s="206"/>
      <c r="F130" s="190"/>
      <c r="G130" s="193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</row>
    <row r="131" spans="1:60" outlineLevel="1" x14ac:dyDescent="0.2">
      <c r="A131" s="191"/>
      <c r="B131" s="185"/>
      <c r="C131" s="200" t="s">
        <v>191</v>
      </c>
      <c r="D131" s="188"/>
      <c r="E131" s="206">
        <v>10.92</v>
      </c>
      <c r="F131" s="190"/>
      <c r="G131" s="193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</row>
    <row r="132" spans="1:60" x14ac:dyDescent="0.2">
      <c r="A132" s="192" t="s">
        <v>86</v>
      </c>
      <c r="B132" s="186" t="s">
        <v>80</v>
      </c>
      <c r="C132" s="201" t="s">
        <v>81</v>
      </c>
      <c r="D132" s="189"/>
      <c r="E132" s="207"/>
      <c r="F132" s="250">
        <f>SUM(G133:G140)</f>
        <v>0</v>
      </c>
      <c r="G132" s="251"/>
    </row>
    <row r="133" spans="1:60" outlineLevel="1" x14ac:dyDescent="0.2">
      <c r="A133" s="191">
        <v>23</v>
      </c>
      <c r="B133" s="185" t="s">
        <v>192</v>
      </c>
      <c r="C133" s="199" t="s">
        <v>193</v>
      </c>
      <c r="D133" s="187" t="s">
        <v>109</v>
      </c>
      <c r="E133" s="205">
        <v>3.8723000000000001</v>
      </c>
      <c r="F133" s="190"/>
      <c r="G133" s="193">
        <f>E133*F133</f>
        <v>0</v>
      </c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</row>
    <row r="134" spans="1:60" outlineLevel="1" x14ac:dyDescent="0.2">
      <c r="A134" s="191">
        <v>24</v>
      </c>
      <c r="B134" s="185" t="s">
        <v>194</v>
      </c>
      <c r="C134" s="199" t="s">
        <v>195</v>
      </c>
      <c r="D134" s="187" t="s">
        <v>109</v>
      </c>
      <c r="E134" s="205">
        <v>3.8723000000000001</v>
      </c>
      <c r="F134" s="190"/>
      <c r="G134" s="193">
        <f>E134*F134</f>
        <v>0</v>
      </c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</row>
    <row r="135" spans="1:60" outlineLevel="1" x14ac:dyDescent="0.2">
      <c r="A135" s="191">
        <v>25</v>
      </c>
      <c r="B135" s="185" t="s">
        <v>196</v>
      </c>
      <c r="C135" s="199" t="s">
        <v>197</v>
      </c>
      <c r="D135" s="187" t="s">
        <v>109</v>
      </c>
      <c r="E135" s="205">
        <v>3.8723000000000001</v>
      </c>
      <c r="F135" s="190"/>
      <c r="G135" s="193">
        <f>E135*F135</f>
        <v>0</v>
      </c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</row>
    <row r="136" spans="1:60" outlineLevel="1" x14ac:dyDescent="0.2">
      <c r="A136" s="191"/>
      <c r="B136" s="185"/>
      <c r="C136" s="252" t="s">
        <v>198</v>
      </c>
      <c r="D136" s="253"/>
      <c r="E136" s="254"/>
      <c r="F136" s="255"/>
      <c r="G136" s="256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84" t="str">
        <f>C136</f>
        <v>Včetně naložení na dopravní prostředek a složení na skládku, bez poplatku za skládku.</v>
      </c>
      <c r="BB136" s="177"/>
      <c r="BC136" s="177"/>
      <c r="BD136" s="177"/>
      <c r="BE136" s="177"/>
      <c r="BF136" s="177"/>
      <c r="BG136" s="177"/>
      <c r="BH136" s="177"/>
    </row>
    <row r="137" spans="1:60" outlineLevel="1" x14ac:dyDescent="0.2">
      <c r="A137" s="191">
        <v>26</v>
      </c>
      <c r="B137" s="185" t="s">
        <v>199</v>
      </c>
      <c r="C137" s="199" t="s">
        <v>200</v>
      </c>
      <c r="D137" s="187" t="s">
        <v>109</v>
      </c>
      <c r="E137" s="205">
        <v>27.106059999999999</v>
      </c>
      <c r="F137" s="190"/>
      <c r="G137" s="193">
        <f>E137*F137</f>
        <v>0</v>
      </c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</row>
    <row r="138" spans="1:60" outlineLevel="1" x14ac:dyDescent="0.2">
      <c r="A138" s="191"/>
      <c r="B138" s="185"/>
      <c r="C138" s="252" t="s">
        <v>201</v>
      </c>
      <c r="D138" s="253"/>
      <c r="E138" s="254"/>
      <c r="F138" s="255"/>
      <c r="G138" s="256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184" t="str">
        <f>C138</f>
        <v>uvažováno Čebín - Pokros</v>
      </c>
      <c r="BB138" s="177"/>
      <c r="BC138" s="177"/>
      <c r="BD138" s="177"/>
      <c r="BE138" s="177"/>
      <c r="BF138" s="177"/>
      <c r="BG138" s="177"/>
      <c r="BH138" s="177"/>
    </row>
    <row r="139" spans="1:60" ht="22.5" outlineLevel="1" x14ac:dyDescent="0.2">
      <c r="A139" s="191">
        <v>27</v>
      </c>
      <c r="B139" s="185" t="s">
        <v>202</v>
      </c>
      <c r="C139" s="199" t="s">
        <v>203</v>
      </c>
      <c r="D139" s="187" t="s">
        <v>109</v>
      </c>
      <c r="E139" s="205">
        <v>3.8723000000000001</v>
      </c>
      <c r="F139" s="190"/>
      <c r="G139" s="193">
        <f>E139*F139</f>
        <v>0</v>
      </c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  <c r="AR139" s="177"/>
      <c r="AS139" s="177"/>
      <c r="AT139" s="177"/>
      <c r="AU139" s="177"/>
      <c r="AV139" s="177"/>
      <c r="AW139" s="177"/>
      <c r="AX139" s="177"/>
      <c r="AY139" s="177"/>
      <c r="AZ139" s="177"/>
      <c r="BA139" s="177"/>
      <c r="BB139" s="177"/>
      <c r="BC139" s="177"/>
      <c r="BD139" s="177"/>
      <c r="BE139" s="177"/>
      <c r="BF139" s="177"/>
      <c r="BG139" s="177"/>
      <c r="BH139" s="177"/>
    </row>
    <row r="140" spans="1:60" outlineLevel="1" x14ac:dyDescent="0.2">
      <c r="A140" s="191">
        <v>28</v>
      </c>
      <c r="B140" s="185" t="s">
        <v>204</v>
      </c>
      <c r="C140" s="199" t="s">
        <v>205</v>
      </c>
      <c r="D140" s="187" t="s">
        <v>109</v>
      </c>
      <c r="E140" s="205">
        <v>3.8723000000000001</v>
      </c>
      <c r="F140" s="190"/>
      <c r="G140" s="193">
        <f>E140*F140</f>
        <v>0</v>
      </c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</row>
    <row r="141" spans="1:60" x14ac:dyDescent="0.2">
      <c r="A141" s="192" t="s">
        <v>86</v>
      </c>
      <c r="B141" s="186" t="s">
        <v>83</v>
      </c>
      <c r="C141" s="201" t="s">
        <v>61</v>
      </c>
      <c r="D141" s="189"/>
      <c r="E141" s="207"/>
      <c r="F141" s="250">
        <f>SUM(G142:G145)</f>
        <v>0</v>
      </c>
      <c r="G141" s="251"/>
    </row>
    <row r="142" spans="1:60" outlineLevel="1" x14ac:dyDescent="0.2">
      <c r="A142" s="191">
        <v>29</v>
      </c>
      <c r="B142" s="185" t="s">
        <v>206</v>
      </c>
      <c r="C142" s="199" t="s">
        <v>207</v>
      </c>
      <c r="D142" s="187" t="s">
        <v>208</v>
      </c>
      <c r="E142" s="205">
        <v>1</v>
      </c>
      <c r="F142" s="190"/>
      <c r="G142" s="193">
        <f>E142*F142</f>
        <v>0</v>
      </c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</row>
    <row r="143" spans="1:60" outlineLevel="1" x14ac:dyDescent="0.2">
      <c r="A143" s="191"/>
      <c r="B143" s="185"/>
      <c r="C143" s="252" t="s">
        <v>209</v>
      </c>
      <c r="D143" s="253"/>
      <c r="E143" s="254"/>
      <c r="F143" s="255"/>
      <c r="G143" s="256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84" t="str">
        <f>C143</f>
        <v>Veškeré náklady spojené s vybudováním, provozem a odstraněním zařízení staveniště.</v>
      </c>
      <c r="BB143" s="177"/>
      <c r="BC143" s="177"/>
      <c r="BD143" s="177"/>
      <c r="BE143" s="177"/>
      <c r="BF143" s="177"/>
      <c r="BG143" s="177"/>
      <c r="BH143" s="177"/>
    </row>
    <row r="144" spans="1:60" outlineLevel="1" x14ac:dyDescent="0.2">
      <c r="A144" s="191">
        <v>30</v>
      </c>
      <c r="B144" s="185" t="s">
        <v>210</v>
      </c>
      <c r="C144" s="199" t="s">
        <v>211</v>
      </c>
      <c r="D144" s="187" t="s">
        <v>208</v>
      </c>
      <c r="E144" s="205">
        <v>1</v>
      </c>
      <c r="F144" s="190"/>
      <c r="G144" s="193">
        <f>E144*F144</f>
        <v>0</v>
      </c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</row>
    <row r="145" spans="1:60" ht="22.5" outlineLevel="1" x14ac:dyDescent="0.2">
      <c r="A145" s="191"/>
      <c r="B145" s="185"/>
      <c r="C145" s="252" t="s">
        <v>212</v>
      </c>
      <c r="D145" s="253"/>
      <c r="E145" s="254"/>
      <c r="F145" s="255"/>
      <c r="G145" s="256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84" t="str">
        <f>C145</f>
        <v>Náklady na ztížené provádění stavebních prací v neobvyklém a práci ztěžujícím prostředí, jako např. ve zdraví škodlivém prostředí, práce pod vodou či v podzemí.</v>
      </c>
      <c r="BB145" s="177"/>
      <c r="BC145" s="177"/>
      <c r="BD145" s="177"/>
      <c r="BE145" s="177"/>
      <c r="BF145" s="177"/>
      <c r="BG145" s="177"/>
      <c r="BH145" s="177"/>
    </row>
    <row r="146" spans="1:60" x14ac:dyDescent="0.2">
      <c r="A146" s="192" t="s">
        <v>86</v>
      </c>
      <c r="B146" s="186" t="s">
        <v>84</v>
      </c>
      <c r="C146" s="201" t="s">
        <v>62</v>
      </c>
      <c r="D146" s="189"/>
      <c r="E146" s="207"/>
      <c r="F146" s="250">
        <f>SUM(G147:G148)</f>
        <v>0</v>
      </c>
      <c r="G146" s="251"/>
    </row>
    <row r="147" spans="1:60" outlineLevel="1" x14ac:dyDescent="0.2">
      <c r="A147" s="191">
        <v>31</v>
      </c>
      <c r="B147" s="185" t="s">
        <v>213</v>
      </c>
      <c r="C147" s="199" t="s">
        <v>214</v>
      </c>
      <c r="D147" s="187" t="s">
        <v>208</v>
      </c>
      <c r="E147" s="205">
        <v>1</v>
      </c>
      <c r="F147" s="190"/>
      <c r="G147" s="193">
        <f>E147*F147</f>
        <v>0</v>
      </c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</row>
    <row r="148" spans="1:60" ht="34.5" outlineLevel="1" thickBot="1" x14ac:dyDescent="0.25">
      <c r="A148" s="197"/>
      <c r="B148" s="198"/>
      <c r="C148" s="257" t="s">
        <v>215</v>
      </c>
      <c r="D148" s="258"/>
      <c r="E148" s="259"/>
      <c r="F148" s="260"/>
      <c r="G148" s="261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84" t="str">
        <f>C148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48" s="177"/>
      <c r="BC148" s="177"/>
      <c r="BD148" s="177"/>
      <c r="BE148" s="177"/>
      <c r="BF148" s="177"/>
      <c r="BG148" s="177"/>
      <c r="BH148" s="177"/>
    </row>
    <row r="149" spans="1:60" x14ac:dyDescent="0.2">
      <c r="AK149">
        <f>SUM(AK1:AK148)</f>
        <v>0</v>
      </c>
      <c r="AL149">
        <f>SUM(AL1:AL148)</f>
        <v>0</v>
      </c>
    </row>
  </sheetData>
  <mergeCells count="23">
    <mergeCell ref="F11:G11"/>
    <mergeCell ref="A1:G1"/>
    <mergeCell ref="C2:G2"/>
    <mergeCell ref="C3:G3"/>
    <mergeCell ref="C4:G4"/>
    <mergeCell ref="F7:G7"/>
    <mergeCell ref="C138:G138"/>
    <mergeCell ref="F15:G15"/>
    <mergeCell ref="F22:G22"/>
    <mergeCell ref="F24:G24"/>
    <mergeCell ref="C26:G26"/>
    <mergeCell ref="F31:G31"/>
    <mergeCell ref="F100:G100"/>
    <mergeCell ref="C105:G105"/>
    <mergeCell ref="F108:G108"/>
    <mergeCell ref="C110:G110"/>
    <mergeCell ref="F132:G132"/>
    <mergeCell ref="C136:G136"/>
    <mergeCell ref="F141:G141"/>
    <mergeCell ref="C143:G143"/>
    <mergeCell ref="C145:G145"/>
    <mergeCell ref="F146:G146"/>
    <mergeCell ref="C148:G14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Header>&amp;R&amp;"-,Obyčejné"&amp;12Příloha č. 2</oddHead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Král Radim</cp:lastModifiedBy>
  <cp:lastPrinted>2011-05-09T15:34:47Z</cp:lastPrinted>
  <dcterms:created xsi:type="dcterms:W3CDTF">2007-08-08T05:50:21Z</dcterms:created>
  <dcterms:modified xsi:type="dcterms:W3CDTF">2021-04-22T10:44:29Z</dcterms:modified>
</cp:coreProperties>
</file>